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Users\skanders\Desktop\Trash\"/>
    </mc:Choice>
  </mc:AlternateContent>
  <xr:revisionPtr revIDLastSave="0" documentId="8_{5AF41084-45CE-4145-8C72-EE61D83180E2}" xr6:coauthVersionLast="47" xr6:coauthVersionMax="47" xr10:uidLastSave="{00000000-0000-0000-0000-000000000000}"/>
  <bookViews>
    <workbookView xWindow="-120" yWindow="-120" windowWidth="29040" windowHeight="15840" tabRatio="665" xr2:uid="{00000000-000D-0000-FFFF-FFFF00000000}"/>
  </bookViews>
  <sheets>
    <sheet name="Cover sheet" sheetId="1" r:id="rId1"/>
    <sheet name="General Supplier Profile" sheetId="40" r:id="rId2"/>
    <sheet name="DMN SPRS Data" sheetId="52" r:id="rId3"/>
    <sheet name="Z Score" sheetId="46" r:id="rId4"/>
    <sheet name="commitment" sheetId="22" r:id="rId5"/>
    <sheet name="financial assessment" sheetId="23" r:id="rId6"/>
    <sheet name="quality" sheetId="24" r:id="rId7"/>
    <sheet name="technology" sheetId="25" r:id="rId8"/>
    <sheet name="logistics" sheetId="26" r:id="rId9"/>
    <sheet name="environment" sheetId="27" r:id="rId10"/>
    <sheet name="code of conduct" sheetId="50" r:id="rId11"/>
    <sheet name="Overview Result" sheetId="21" r:id="rId12"/>
    <sheet name="J 11  Approval new Supplier " sheetId="41" state="veryHidden" r:id="rId13"/>
    <sheet name="Tabelle2" sheetId="43" state="veryHidden" r:id="rId14"/>
    <sheet name="Tabelle3" sheetId="44" state="veryHidden" r:id="rId15"/>
    <sheet name="Attachments" sheetId="48" r:id="rId16"/>
    <sheet name="Revision History" sheetId="49" r:id="rId17"/>
  </sheets>
  <externalReferences>
    <externalReference r:id="rId18"/>
  </externalReferences>
  <definedNames>
    <definedName name="AuditDate">'Cover sheet'!#REF!</definedName>
    <definedName name="avail">#REF!</definedName>
    <definedName name="Availability">[1]List!$B$2:$B$7</definedName>
    <definedName name="Buy_AsiaCanada">#REF!</definedName>
    <definedName name="Buy_AsiaEurope">#REF!</definedName>
    <definedName name="Buy_AsiaEuropeSA">#REF!</definedName>
    <definedName name="Buy_AsiaEuropeSACanada">#REF!</definedName>
    <definedName name="Buy_AsiaPacific">#REF!</definedName>
    <definedName name="Buy_AsiaSA">#REF!</definedName>
    <definedName name="Buy_Europe">#REF!</definedName>
    <definedName name="Buy_EuropeCanada">#REF!</definedName>
    <definedName name="Buy_EuropeSA">#REF!</definedName>
    <definedName name="Buy_EuropeSACanada">#REF!</definedName>
    <definedName name="Buy_NACanada">#REF!</definedName>
    <definedName name="Buy_SA">#REF!</definedName>
    <definedName name="Buy_SACanada">#REF!</definedName>
    <definedName name="buyer_lookup">#REF!</definedName>
    <definedName name="City">'General Supplier Profile'!$C$9</definedName>
    <definedName name="CoAuditor">'Cover sheet'!$F$12</definedName>
    <definedName name="Company">'General Supplier Profile'!$C$5</definedName>
    <definedName name="Cont_Quality">#REF!</definedName>
    <definedName name="Contact_Types">[1]List!$D$2:$D$13</definedName>
    <definedName name="ContactPerson">'Cover sheet'!$B$4</definedName>
    <definedName name="Country">'General Supplier Profile'!$C$12</definedName>
    <definedName name="Date">'Cover sheet'!$B$2</definedName>
    <definedName name="DUNS">'General Supplier Profile'!$C$16</definedName>
    <definedName name="duns_No">#REF!</definedName>
    <definedName name="fax">#REF!</definedName>
    <definedName name="LeadAuditor">'Cover sheet'!$F$11</definedName>
    <definedName name="LegalForm">'General Supplier Profile'!$C$18</definedName>
    <definedName name="mark">#REF!</definedName>
    <definedName name="mfg_Addr">#REF!</definedName>
    <definedName name="Parent_Company">'General Supplier Profile'!$C$6</definedName>
    <definedName name="pCode">#REF!</definedName>
    <definedName name="Preferred">[1]List!$A$2:$A$9</definedName>
    <definedName name="preff">#REF!</definedName>
    <definedName name="pri_Comm">#REF!</definedName>
    <definedName name="Pri_No">#REF!</definedName>
    <definedName name="Primary_Commodity">[1]List!$C$2:$C$109</definedName>
    <definedName name="_xlnm.Print_Area" localSheetId="10">'code of conduct'!$A$1:$F$28</definedName>
    <definedName name="_xlnm.Print_Area" localSheetId="4">commitment!$A$1:$F$22</definedName>
    <definedName name="_xlnm.Print_Area" localSheetId="0">'Cover sheet'!$A$1:$D$44</definedName>
    <definedName name="_xlnm.Print_Area" localSheetId="9">environment!$A$1:$F$21</definedName>
    <definedName name="_xlnm.Print_Area" localSheetId="5">'financial assessment'!$A$1:$F$31</definedName>
    <definedName name="_xlnm.Print_Area" localSheetId="1">'General Supplier Profile'!$A$1:$G$169</definedName>
    <definedName name="_xlnm.Print_Area" localSheetId="8">logistics!$A$1:$F$20</definedName>
    <definedName name="_xlnm.Print_Area" localSheetId="11">'Overview Result'!$A$1:$G$41</definedName>
    <definedName name="_xlnm.Print_Area" localSheetId="6">quality!$A$1:$F$24</definedName>
    <definedName name="_xlnm.Print_Area" localSheetId="16">'Revision History'!$A$1:$D$31</definedName>
    <definedName name="_xlnm.Print_Area" localSheetId="7">technology!$A$1:$F$25</definedName>
    <definedName name="_xlnm.Print_Area" localSheetId="3">'Z Score'!$A$1:$H$48</definedName>
    <definedName name="_xlnm.Print_Titles" localSheetId="1">'General Supplier Profile'!$1:$1</definedName>
    <definedName name="rng_Lookup">#REF!</definedName>
    <definedName name="SDE_AsiaCanada">#REF!</definedName>
    <definedName name="SDE_AsiaEurope">#REF!</definedName>
    <definedName name="SDE_AsiaEuropeSA">#REF!</definedName>
    <definedName name="SDE_AsiaEuropeSACanada">#REF!</definedName>
    <definedName name="SDE_AsiaPacific">#REF!</definedName>
    <definedName name="SDE_AsiaSA">#REF!</definedName>
    <definedName name="SDE_Europe">#REF!</definedName>
    <definedName name="SDE_EuropeCanada">#REF!</definedName>
    <definedName name="SDE_EuropeSA">#REF!</definedName>
    <definedName name="SDE_EuropeSACanada">#REF!</definedName>
    <definedName name="SDE_NACanada">#REF!</definedName>
    <definedName name="SDE_SA">#REF!</definedName>
    <definedName name="SDE_SACanada">#REF!</definedName>
    <definedName name="sec_Comm">#REF!</definedName>
    <definedName name="Sec_No">#REF!</definedName>
    <definedName name="state">#REF!</definedName>
    <definedName name="Supp_Cd">#REF!</definedName>
    <definedName name="supp_for">#REF!</definedName>
    <definedName name="supp_Name">#REF!</definedName>
    <definedName name="SupplierName">'General Supplier Profile'!$C$5</definedName>
    <definedName name="URL">'General Supplier Profile'!$C$17</definedName>
    <definedName name="ZScoreResults">'Z Score'!$E$4:$G$9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2" i="52" l="1"/>
  <c r="A12" i="52"/>
  <c r="B30" i="52" l="1"/>
  <c r="C30" i="52"/>
  <c r="D30" i="52"/>
  <c r="E30" i="52"/>
  <c r="B32" i="52"/>
  <c r="C32" i="52"/>
  <c r="D32" i="52"/>
  <c r="E32" i="52"/>
  <c r="B33" i="52"/>
  <c r="C33" i="52"/>
  <c r="D33" i="52"/>
  <c r="E33" i="52"/>
  <c r="B34" i="52"/>
  <c r="C34" i="52"/>
  <c r="D34" i="52"/>
  <c r="E34" i="52"/>
  <c r="B35" i="52"/>
  <c r="C35" i="52"/>
  <c r="D35" i="52"/>
  <c r="E35" i="52"/>
  <c r="B36" i="52"/>
  <c r="C36" i="52"/>
  <c r="D36" i="52"/>
  <c r="E36" i="52"/>
  <c r="B37" i="52"/>
  <c r="C37" i="52"/>
  <c r="D37" i="52"/>
  <c r="E37" i="52"/>
  <c r="B38" i="52"/>
  <c r="C38" i="52"/>
  <c r="D38" i="52"/>
  <c r="E38" i="52"/>
  <c r="B39" i="52"/>
  <c r="C39" i="52"/>
  <c r="D39" i="52"/>
  <c r="E39" i="52"/>
  <c r="B40" i="52"/>
  <c r="C40" i="52"/>
  <c r="D40" i="52"/>
  <c r="E40" i="52"/>
  <c r="B41" i="52"/>
  <c r="C41" i="52"/>
  <c r="D41" i="52"/>
  <c r="E41" i="52"/>
  <c r="B42" i="52"/>
  <c r="C42" i="52"/>
  <c r="D42" i="52"/>
  <c r="E42" i="52"/>
  <c r="B43" i="52"/>
  <c r="C43" i="52"/>
  <c r="D43" i="52"/>
  <c r="E43" i="52"/>
  <c r="B44" i="52"/>
  <c r="C44" i="52"/>
  <c r="D44" i="52"/>
  <c r="E44" i="52"/>
  <c r="C31" i="52"/>
  <c r="D31" i="52"/>
  <c r="E31" i="52"/>
  <c r="B31" i="52"/>
  <c r="A32" i="52"/>
  <c r="A33" i="52"/>
  <c r="A34" i="52"/>
  <c r="A35" i="52"/>
  <c r="A36" i="52"/>
  <c r="A37" i="52"/>
  <c r="A38" i="52"/>
  <c r="A39" i="52"/>
  <c r="A40" i="52"/>
  <c r="A41" i="52"/>
  <c r="A42" i="52"/>
  <c r="A43" i="52"/>
  <c r="A44" i="52"/>
  <c r="A31" i="52"/>
  <c r="A14" i="52" l="1"/>
  <c r="A13" i="52"/>
  <c r="A11" i="52"/>
  <c r="A10" i="52"/>
  <c r="B14" i="52"/>
  <c r="B13" i="52"/>
  <c r="B11" i="52"/>
  <c r="B10" i="52"/>
  <c r="B9" i="52"/>
  <c r="B8" i="52"/>
  <c r="B7" i="52"/>
  <c r="A6" i="52"/>
  <c r="A7" i="52"/>
  <c r="A8" i="52"/>
  <c r="B6" i="52"/>
  <c r="B5" i="52"/>
  <c r="B3" i="52"/>
  <c r="B4" i="52" l="1"/>
  <c r="C21" i="50" l="1"/>
  <c r="C23" i="50" s="1"/>
  <c r="B17" i="21" s="1"/>
  <c r="D4" i="50"/>
  <c r="B4" i="50"/>
  <c r="D3" i="50"/>
  <c r="B3" i="50"/>
  <c r="D2" i="50"/>
  <c r="B2" i="50"/>
  <c r="D2" i="27" l="1"/>
  <c r="E4" i="21"/>
  <c r="E3" i="21"/>
  <c r="D3" i="22"/>
  <c r="B3" i="22"/>
  <c r="D2" i="22"/>
  <c r="B2" i="22"/>
  <c r="D3" i="23"/>
  <c r="B3" i="23"/>
  <c r="D2" i="23"/>
  <c r="B2" i="23"/>
  <c r="D3" i="24"/>
  <c r="B3" i="24"/>
  <c r="D2" i="24"/>
  <c r="B2" i="24"/>
  <c r="D3" i="25"/>
  <c r="B3" i="25"/>
  <c r="D2" i="25"/>
  <c r="B2" i="25"/>
  <c r="D3" i="26"/>
  <c r="B3" i="26"/>
  <c r="D2" i="26"/>
  <c r="B2" i="26"/>
  <c r="C5" i="21"/>
  <c r="B5" i="21"/>
  <c r="B4" i="21"/>
  <c r="B3" i="21"/>
  <c r="B4" i="27"/>
  <c r="B3" i="27"/>
  <c r="C4" i="46"/>
  <c r="D4" i="27"/>
  <c r="D3" i="27"/>
  <c r="B2" i="27"/>
  <c r="C36" i="46" l="1"/>
  <c r="B36" i="46"/>
  <c r="C35" i="46"/>
  <c r="B35" i="46"/>
  <c r="C33" i="46"/>
  <c r="B33" i="46"/>
  <c r="C32" i="46"/>
  <c r="B32" i="46"/>
  <c r="C30" i="46"/>
  <c r="B30" i="46"/>
  <c r="C29" i="46"/>
  <c r="B29" i="46"/>
  <c r="C27" i="46"/>
  <c r="B27" i="46"/>
  <c r="C26" i="46"/>
  <c r="B26" i="46"/>
  <c r="C24" i="46"/>
  <c r="B24" i="46"/>
  <c r="C23" i="46"/>
  <c r="B23" i="46"/>
  <c r="C14" i="22"/>
  <c r="C13" i="26"/>
  <c r="C15" i="26" s="1"/>
  <c r="B15" i="21" s="1"/>
  <c r="D15" i="21" s="1"/>
  <c r="C14" i="27"/>
  <c r="C16" i="27" s="1"/>
  <c r="C18" i="25"/>
  <c r="C20" i="25" s="1"/>
  <c r="B14" i="21" s="1"/>
  <c r="D14" i="21" s="1"/>
  <c r="C17" i="24"/>
  <c r="C19" i="24" s="1"/>
  <c r="B13" i="21" s="1"/>
  <c r="M17" i="23"/>
  <c r="M18" i="23"/>
  <c r="M19" i="23"/>
  <c r="M20" i="23"/>
  <c r="M21" i="23"/>
  <c r="M22" i="23"/>
  <c r="M16" i="23"/>
  <c r="M13" i="23"/>
  <c r="M10" i="23"/>
  <c r="M7" i="23"/>
  <c r="L22" i="23"/>
  <c r="L21" i="23"/>
  <c r="L20" i="23"/>
  <c r="L19" i="23"/>
  <c r="L18" i="23"/>
  <c r="L17" i="23"/>
  <c r="L16" i="23"/>
  <c r="L13" i="23"/>
  <c r="L7" i="23"/>
  <c r="K22" i="23"/>
  <c r="K21" i="23"/>
  <c r="K20" i="23"/>
  <c r="K19" i="23"/>
  <c r="K18" i="23"/>
  <c r="K17" i="23"/>
  <c r="K16" i="23"/>
  <c r="J24" i="23"/>
  <c r="K13" i="23"/>
  <c r="L10" i="23"/>
  <c r="K10" i="23"/>
  <c r="K7" i="23"/>
  <c r="C24" i="23"/>
  <c r="C26" i="23" s="1"/>
  <c r="B12" i="21" s="1"/>
  <c r="D12" i="21" s="1"/>
  <c r="L11" i="22"/>
  <c r="J14" i="22"/>
  <c r="K6" i="22"/>
  <c r="K8" i="22"/>
  <c r="K9" i="22"/>
  <c r="K10" i="22"/>
  <c r="K12" i="22"/>
  <c r="M8" i="22"/>
  <c r="M9" i="22"/>
  <c r="M10" i="22"/>
  <c r="M12" i="22"/>
  <c r="M6" i="22"/>
  <c r="L8" i="22"/>
  <c r="L9" i="22"/>
  <c r="L10" i="22"/>
  <c r="L12" i="22"/>
  <c r="L6" i="22"/>
  <c r="D17" i="21" l="1"/>
  <c r="B16" i="21"/>
  <c r="D16" i="21" s="1"/>
  <c r="D13" i="21"/>
  <c r="E33" i="46"/>
  <c r="E30" i="46"/>
  <c r="E36" i="46"/>
  <c r="E24" i="46"/>
  <c r="E27" i="46"/>
  <c r="M24" i="23"/>
  <c r="L24" i="23"/>
  <c r="K24" i="23"/>
  <c r="L25" i="23" s="1"/>
  <c r="M11" i="22"/>
  <c r="K11" i="22"/>
  <c r="K7" i="22"/>
  <c r="L7" i="22"/>
  <c r="L14" i="22" s="1"/>
  <c r="M7" i="22"/>
  <c r="M14" i="22" s="1"/>
  <c r="C15" i="22"/>
  <c r="C16" i="22" s="1"/>
  <c r="B11" i="21" s="1"/>
  <c r="E14" i="21" s="1"/>
  <c r="G91" i="40"/>
  <c r="G90" i="40"/>
  <c r="G6" i="46" l="1"/>
  <c r="G9" i="21" s="1"/>
  <c r="F14" i="21"/>
  <c r="D11" i="21"/>
  <c r="F6" i="46"/>
  <c r="L26" i="23"/>
  <c r="M25" i="23"/>
  <c r="M26" i="23" s="1"/>
  <c r="K14" i="22"/>
  <c r="M15" i="22" s="1"/>
  <c r="G8" i="46" l="1"/>
  <c r="G11" i="21" s="1"/>
  <c r="G9" i="46"/>
  <c r="G12" i="21" s="1"/>
  <c r="G7" i="46"/>
  <c r="G10" i="21" s="1"/>
  <c r="F8" i="46"/>
  <c r="F11" i="21" s="1"/>
  <c r="F9" i="21"/>
  <c r="M17" i="22"/>
  <c r="F9" i="46"/>
  <c r="F12" i="21" s="1"/>
  <c r="F7" i="46"/>
  <c r="F10" i="21" s="1"/>
  <c r="L17" i="22"/>
  <c r="L15" i="22"/>
</calcChain>
</file>

<file path=xl/sharedStrings.xml><?xml version="1.0" encoding="utf-8"?>
<sst xmlns="http://schemas.openxmlformats.org/spreadsheetml/2006/main" count="907" uniqueCount="598">
  <si>
    <t>Instructions</t>
  </si>
  <si>
    <t>Initiated Date:</t>
  </si>
  <si>
    <t>Date Returned by Supplier:</t>
  </si>
  <si>
    <t>Supplier Contact</t>
  </si>
  <si>
    <t>Contact Email</t>
  </si>
  <si>
    <t>Contact Phone</t>
  </si>
  <si>
    <t>CooperStandard Sponsor</t>
  </si>
  <si>
    <t>Sponsor Email</t>
  </si>
  <si>
    <t>Sponsor Phone</t>
  </si>
  <si>
    <r>
      <rPr>
        <b/>
        <sz val="10"/>
        <rFont val="Arial"/>
        <family val="2"/>
      </rPr>
      <t>Attached is our Supplier Profile and Self Assessment</t>
    </r>
    <r>
      <rPr>
        <sz val="10"/>
        <rFont val="Arial"/>
        <family val="2"/>
      </rPr>
      <t>.  There are two primary purposes of this document:</t>
    </r>
  </si>
  <si>
    <t>1) To provide CooperStandard with the basic company information needed to set up your profile in our ERP and other supporting systems</t>
  </si>
  <si>
    <t xml:space="preserve">2) To provide you an opportunity to measure your company against CooperStandard supplier criteria </t>
  </si>
  <si>
    <t xml:space="preserve">The following pages must be completed by the supplier.  </t>
  </si>
  <si>
    <t>Cover Sheet</t>
  </si>
  <si>
    <t>Quality</t>
  </si>
  <si>
    <t>General Information</t>
  </si>
  <si>
    <t>technology</t>
  </si>
  <si>
    <t>Z-Score</t>
  </si>
  <si>
    <t>Logistics</t>
  </si>
  <si>
    <t>Commitment</t>
  </si>
  <si>
    <t>Environment</t>
  </si>
  <si>
    <t>Financial Assessment</t>
  </si>
  <si>
    <t>Code of Conduct</t>
  </si>
  <si>
    <t xml:space="preserve">Most tabs require that you select a rating and then provide any comments where requested or at your discretion.  Once you select a rating, your score for that section of the workbook will be automatically calculated and posted to the OVERVIEW RESULT page. </t>
  </si>
  <si>
    <t>Please complete the document and return to your CooperStandard Sponsor.  Please contact your sponsor with any questions</t>
  </si>
  <si>
    <t>Use the attachments tab at the end to attach any of the requested attachments (below)</t>
  </si>
  <si>
    <t>Attachments:</t>
  </si>
  <si>
    <t>Attached</t>
  </si>
  <si>
    <t>Required?</t>
  </si>
  <si>
    <t>Supplier Comments</t>
  </si>
  <si>
    <t>Annual report</t>
  </si>
  <si>
    <t>Select One</t>
  </si>
  <si>
    <t>Strongly Preferred</t>
  </si>
  <si>
    <t>Audit results</t>
  </si>
  <si>
    <t>Optional</t>
  </si>
  <si>
    <t>Company presentation</t>
  </si>
  <si>
    <t>CQI-9 / Special Process: Heat Treat System Assessment</t>
  </si>
  <si>
    <t>CQI-11 / Special Process: Plating Assessment</t>
  </si>
  <si>
    <t>CQI-12 / Special Process: Coating Assessment</t>
  </si>
  <si>
    <t xml:space="preserve">CQI-15  / Special Process: Welding System Assessment </t>
  </si>
  <si>
    <t>CQI-17 / Special Process : Soldering System Assessment</t>
  </si>
  <si>
    <t>CQI-23 / Special Process: Molding System Assessment</t>
  </si>
  <si>
    <t>Certifications - ISO9001</t>
  </si>
  <si>
    <t>One of these two certifications is required. TS is preferred, ISO is acceptable</t>
  </si>
  <si>
    <t>Certifications IATF16949</t>
  </si>
  <si>
    <t>Environmental  ISO14001</t>
  </si>
  <si>
    <t>Health and Safety  OHSAS 18001</t>
  </si>
  <si>
    <t>List of machines</t>
  </si>
  <si>
    <t xml:space="preserve">Code of Conduct </t>
  </si>
  <si>
    <t>If signed, make Code of Conduct tab 100%</t>
  </si>
  <si>
    <t>Minority Certification</t>
  </si>
  <si>
    <t>NA - only where applicable</t>
  </si>
  <si>
    <t>Organization chart</t>
  </si>
  <si>
    <t>Mandatory</t>
  </si>
  <si>
    <t>References</t>
  </si>
  <si>
    <t>General Information / Supplier Profile</t>
  </si>
  <si>
    <t>Company Legal Form</t>
  </si>
  <si>
    <t>Types of Products Supplied</t>
  </si>
  <si>
    <t>Select one</t>
  </si>
  <si>
    <t>Date</t>
  </si>
  <si>
    <t>Date Completed:</t>
  </si>
  <si>
    <t>Corporate information</t>
  </si>
  <si>
    <t>Company</t>
  </si>
  <si>
    <t>General Partnership</t>
  </si>
  <si>
    <t>Adhesives</t>
  </si>
  <si>
    <t>Parent Company</t>
  </si>
  <si>
    <t>Limited Liability Company</t>
  </si>
  <si>
    <t>Coatings</t>
  </si>
  <si>
    <t>Street1</t>
  </si>
  <si>
    <t>Limited Liability Partnership</t>
  </si>
  <si>
    <t>Components</t>
  </si>
  <si>
    <t>Street2</t>
  </si>
  <si>
    <t>Limited Partnership</t>
  </si>
  <si>
    <t>Metals</t>
  </si>
  <si>
    <t>City</t>
  </si>
  <si>
    <t>Nonprofit Corporation</t>
  </si>
  <si>
    <t>Packaging</t>
  </si>
  <si>
    <t>State</t>
  </si>
  <si>
    <t>Zip</t>
  </si>
  <si>
    <t>Professional Corporation</t>
  </si>
  <si>
    <t>Plastics</t>
  </si>
  <si>
    <t>Country</t>
  </si>
  <si>
    <t>Professional Limited Liability Company</t>
  </si>
  <si>
    <t>Capital</t>
  </si>
  <si>
    <t>Phone no.</t>
  </si>
  <si>
    <t>Regular Corporation</t>
  </si>
  <si>
    <t>Tooling</t>
  </si>
  <si>
    <t>Fax</t>
  </si>
  <si>
    <t>S Corporation</t>
  </si>
  <si>
    <t>Indirect Materials</t>
  </si>
  <si>
    <t>E-Mail</t>
  </si>
  <si>
    <t>Sole Proprietorship</t>
  </si>
  <si>
    <t>Indirect Services</t>
  </si>
  <si>
    <t>DUNS</t>
  </si>
  <si>
    <t>Other (detail at right):</t>
  </si>
  <si>
    <t>Other</t>
  </si>
  <si>
    <t>URL</t>
  </si>
  <si>
    <t>Legal form</t>
  </si>
  <si>
    <t>If private, who are the principles?</t>
  </si>
  <si>
    <t>Shareholder / Owner</t>
  </si>
  <si>
    <t>Is the company minority owned?</t>
  </si>
  <si>
    <t>If yes, provide copies of Minority Certifications</t>
  </si>
  <si>
    <t>Subsidiaries</t>
  </si>
  <si>
    <t>Year founded</t>
  </si>
  <si>
    <t>Certification</t>
  </si>
  <si>
    <t>Company languages</t>
  </si>
  <si>
    <t>required</t>
  </si>
  <si>
    <t>optional</t>
  </si>
  <si>
    <t>Invoice Information</t>
  </si>
  <si>
    <t>Contact</t>
  </si>
  <si>
    <t>Manufacturing Location</t>
  </si>
  <si>
    <t>Street 1</t>
  </si>
  <si>
    <t>Street 2</t>
  </si>
  <si>
    <t>Bank 
Information</t>
  </si>
  <si>
    <t>Bank</t>
  </si>
  <si>
    <t>Bank Account Number</t>
  </si>
  <si>
    <t>Bank Sort Code</t>
  </si>
  <si>
    <t>Account Key</t>
  </si>
  <si>
    <t>IBAN</t>
  </si>
  <si>
    <t xml:space="preserve">Swift Code </t>
  </si>
  <si>
    <t>Payment currency (Order currency)</t>
  </si>
  <si>
    <t>VAT rate</t>
  </si>
  <si>
    <t>VAT Number</t>
  </si>
  <si>
    <t>Tax # 1  (SIRET)</t>
  </si>
  <si>
    <t>Tax # 2  (SIREN)</t>
  </si>
  <si>
    <t>Contacts</t>
  </si>
  <si>
    <t>Name</t>
  </si>
  <si>
    <t>Email</t>
  </si>
  <si>
    <t>Direct Phone</t>
  </si>
  <si>
    <t>Mobile phone</t>
  </si>
  <si>
    <t>President</t>
  </si>
  <si>
    <t>Environmental Manager</t>
  </si>
  <si>
    <t>Managing Director</t>
  </si>
  <si>
    <t>Materials Manager</t>
  </si>
  <si>
    <t>Plant Manager</t>
  </si>
  <si>
    <t>Production Manager</t>
  </si>
  <si>
    <t>Quality Manager</t>
  </si>
  <si>
    <t>Product Safety / Warranty Manager</t>
  </si>
  <si>
    <t>Sales Manager</t>
  </si>
  <si>
    <t>Shipping Manager</t>
  </si>
  <si>
    <t>Contact for RFQs</t>
  </si>
  <si>
    <t>EDI Contact</t>
  </si>
  <si>
    <t>24 Hour Emergency Contact #1</t>
  </si>
  <si>
    <t>24 Hour Emergency Contact #2</t>
  </si>
  <si>
    <t>R&amp;D</t>
  </si>
  <si>
    <t xml:space="preserve">Do you have an on sight lab?    </t>
  </si>
  <si>
    <t xml:space="preserve">What accreditations does the lab have? </t>
  </si>
  <si>
    <t xml:space="preserve">Describe your prototype capability:       </t>
  </si>
  <si>
    <t xml:space="preserve">Describe any recent technical contributions:   </t>
  </si>
  <si>
    <t>Employee</t>
  </si>
  <si>
    <t>Asia</t>
  </si>
  <si>
    <t>Europe</t>
  </si>
  <si>
    <t>North America</t>
  </si>
  <si>
    <t>South America</t>
  </si>
  <si>
    <t>Number of  Salaried Employees</t>
  </si>
  <si>
    <t>Number of Hourly Employees</t>
  </si>
  <si>
    <t>Number of shifts per day</t>
  </si>
  <si>
    <t>Hours per shift</t>
  </si>
  <si>
    <t>Percent Absenteeism</t>
  </si>
  <si>
    <t>Current Year turnover</t>
  </si>
  <si>
    <t>year</t>
  </si>
  <si>
    <t>Last year turnover</t>
  </si>
  <si>
    <t>Previous Year turnover</t>
  </si>
  <si>
    <t>Annual days of work</t>
  </si>
  <si>
    <t>Technical Personnel</t>
  </si>
  <si>
    <t xml:space="preserve">Are engineering personnel available for product design / review? </t>
  </si>
  <si>
    <t>Design Personnel</t>
  </si>
  <si>
    <t>Quality Personnel</t>
  </si>
  <si>
    <t>Union facility?</t>
  </si>
  <si>
    <t>if yes,  provide local #:</t>
  </si>
  <si>
    <t>If yes, Union Name</t>
  </si>
  <si>
    <t>If Yes, Contract Expiration Date</t>
  </si>
  <si>
    <t>If Yes, Contract Duration</t>
  </si>
  <si>
    <t>If Yes, date &amp; Duration of last 2 strikes</t>
  </si>
  <si>
    <t>Date:</t>
  </si>
  <si>
    <t>Duration:</t>
  </si>
  <si>
    <t>Do you have a policy requiring mandatory overtime?</t>
  </si>
  <si>
    <t>NA only - Equal opportunity employer as defined in 41 CFR-60-1.4</t>
  </si>
  <si>
    <t>Sales and Production</t>
  </si>
  <si>
    <t>Regional sales distribution in %</t>
  </si>
  <si>
    <t>Sales in the automotive industry in %</t>
  </si>
  <si>
    <t>Main competitors</t>
  </si>
  <si>
    <t>Scope of business</t>
  </si>
  <si>
    <t>Capcity utilization of equipment that will run CooperStandard Products</t>
  </si>
  <si>
    <t>% Open capacity Available</t>
  </si>
  <si>
    <t>Avg Lead Times</t>
  </si>
  <si>
    <t>Are Late Orders tracked?</t>
  </si>
  <si>
    <t>How are late orders communicated?</t>
  </si>
  <si>
    <t>Supply Base</t>
  </si>
  <si>
    <t>Licenses, patents trademarks marketing agreements or royalties that would affect supply:</t>
  </si>
  <si>
    <t>% of product subcontracted</t>
  </si>
  <si>
    <t>Type of work subcontracted</t>
  </si>
  <si>
    <t>Documented maintenance program for equipment</t>
  </si>
  <si>
    <t>Top 5 Suppliers &amp; Products</t>
  </si>
  <si>
    <t>supplier</t>
  </si>
  <si>
    <t>product</t>
  </si>
  <si>
    <t>Do you import raw materials?</t>
  </si>
  <si>
    <t>Import Countries</t>
  </si>
  <si>
    <t>Contingency plans for imported materials</t>
  </si>
  <si>
    <t>Customer</t>
  </si>
  <si>
    <t>Currently a Direct Supplier (OEMs)</t>
  </si>
  <si>
    <t>Yes / No</t>
  </si>
  <si>
    <t>Overall Score</t>
  </si>
  <si>
    <t>Quality Score</t>
  </si>
  <si>
    <t>Delivery Score</t>
  </si>
  <si>
    <t>YTD PPM</t>
  </si>
  <si>
    <t>Ford</t>
  </si>
  <si>
    <t>QI Score</t>
  </si>
  <si>
    <t>6 month PPM</t>
  </si>
  <si>
    <t>Daimler Chrysler</t>
  </si>
  <si>
    <t>General Motors</t>
  </si>
  <si>
    <t>Total 12 months PRRs</t>
  </si>
  <si>
    <t>Logistics and Customs</t>
  </si>
  <si>
    <t>Carriers used</t>
  </si>
  <si>
    <t>Nearest Airport</t>
  </si>
  <si>
    <t>Distance</t>
  </si>
  <si>
    <t>RR Spur Available</t>
  </si>
  <si>
    <t>Customs Broker</t>
  </si>
  <si>
    <t>Customs Broker Contact</t>
  </si>
  <si>
    <t>Customs Broker Email</t>
  </si>
  <si>
    <t>Customs Broker Phone</t>
  </si>
  <si>
    <t xml:space="preserve">Customs Broker Fax </t>
  </si>
  <si>
    <t>Customs Broker Street Address</t>
  </si>
  <si>
    <t>Customs Broker Street City, State, Zip</t>
  </si>
  <si>
    <r>
      <t>Tooling</t>
    </r>
    <r>
      <rPr>
        <b/>
        <i/>
        <sz val="9"/>
        <rFont val="Calibri"/>
        <family val="2"/>
        <scheme val="minor"/>
      </rPr>
      <t xml:space="preserve">
Please attach a major equipment list</t>
    </r>
  </si>
  <si>
    <t>Where are tools, dies, gages designed and manufactured</t>
  </si>
  <si>
    <t>Where are tools, dies, gages maintained?</t>
  </si>
  <si>
    <t>Routine Maintenance</t>
  </si>
  <si>
    <t>% In House</t>
  </si>
  <si>
    <t>% Outside</t>
  </si>
  <si>
    <t>Major Overhaul</t>
  </si>
  <si>
    <t>Outside Maintenance Location</t>
  </si>
  <si>
    <t>How many experienced / Skilled tool / die pattern maintenance staff are employed:</t>
  </si>
  <si>
    <t>In House:</t>
  </si>
  <si>
    <t>External:</t>
  </si>
  <si>
    <t>Does a written tool, die, pattern, gage maintenance program exist?</t>
  </si>
  <si>
    <t>Back up tooling for perishable tooling?</t>
  </si>
  <si>
    <t>Inventory Level</t>
  </si>
  <si>
    <t>Other CS relationships</t>
  </si>
  <si>
    <t>Is a customer</t>
  </si>
  <si>
    <t>Is a supplier</t>
  </si>
  <si>
    <t>Business relationships with other CooperStandard Companies</t>
  </si>
  <si>
    <t>DMN / SPRS New Supplier Registration Data</t>
  </si>
  <si>
    <t>Supplier Name</t>
  </si>
  <si>
    <t>DUNS Number</t>
  </si>
  <si>
    <t>Primary Quality Contact</t>
  </si>
  <si>
    <t>Manufacturing address</t>
  </si>
  <si>
    <t>Legend</t>
  </si>
  <si>
    <t>Auto Populated</t>
  </si>
  <si>
    <t>Supplier Code</t>
  </si>
  <si>
    <t>Preferred Status</t>
  </si>
  <si>
    <t>CS Buyer Entered</t>
  </si>
  <si>
    <t>Availability Status</t>
  </si>
  <si>
    <t>Supplier for</t>
  </si>
  <si>
    <t xml:space="preserve">Customer Directed </t>
  </si>
  <si>
    <t>Supplier Entered</t>
  </si>
  <si>
    <t>Primary Commodity</t>
  </si>
  <si>
    <r>
      <t>Secondary Commidity</t>
    </r>
    <r>
      <rPr>
        <sz val="10"/>
        <rFont val="Arial"/>
        <family val="2"/>
      </rPr>
      <t xml:space="preserve">  (if any)</t>
    </r>
    <r>
      <rPr>
        <b/>
        <sz val="10"/>
        <rFont val="Arial"/>
        <family val="2"/>
      </rPr>
      <t xml:space="preserve"> </t>
    </r>
  </si>
  <si>
    <t>Minority Government Status</t>
  </si>
  <si>
    <t>What Cooper Standard Plant Regions will the Supplier Ship to?</t>
  </si>
  <si>
    <t>Select at least One</t>
  </si>
  <si>
    <t xml:space="preserve">Requirement </t>
  </si>
  <si>
    <t>minimum of 2</t>
  </si>
  <si>
    <t>Key Contacts</t>
  </si>
  <si>
    <t>Need CS Portal Access</t>
  </si>
  <si>
    <t>Deactivated</t>
  </si>
  <si>
    <t>Non-Standard</t>
  </si>
  <si>
    <t>Prototype Only</t>
  </si>
  <si>
    <t xml:space="preserve">Standard </t>
  </si>
  <si>
    <t>Strategic</t>
  </si>
  <si>
    <t>ISG/PPG only</t>
  </si>
  <si>
    <t>Aftermarket Only</t>
  </si>
  <si>
    <t>Available</t>
  </si>
  <si>
    <t>Internal</t>
  </si>
  <si>
    <t>No new business</t>
  </si>
  <si>
    <t>On Hold</t>
  </si>
  <si>
    <t>Capital Tooling</t>
  </si>
  <si>
    <t>Direct Material</t>
  </si>
  <si>
    <t>Indirect Material</t>
  </si>
  <si>
    <t>Yes</t>
  </si>
  <si>
    <t>No</t>
  </si>
  <si>
    <t>Brazing Paste</t>
  </si>
  <si>
    <t>Carrier</t>
  </si>
  <si>
    <t>Carrier - Aluminum, solid, stamped, lanced</t>
  </si>
  <si>
    <t>Carrier - Carbon Steel solid, stamped, lanced</t>
  </si>
  <si>
    <t>Carrier - Stainless Steel solid, stamped, lanced</t>
  </si>
  <si>
    <t>Carrier - Wire</t>
  </si>
  <si>
    <t>Casting - Aluminum Die</t>
  </si>
  <si>
    <t>Casting - Aluminum Die - Machined</t>
  </si>
  <si>
    <t>Casting - Aluminum Die -AVS</t>
  </si>
  <si>
    <t>Casting - Carbon Steel</t>
  </si>
  <si>
    <t>Casting - Die, Aluminum including machining</t>
  </si>
  <si>
    <t>Casting - Investment &amp; Iron</t>
  </si>
  <si>
    <t>Casting - Stainless Steel</t>
  </si>
  <si>
    <t>Chemical - Accelerator and Retarder</t>
  </si>
  <si>
    <t>Chemical - Adhesive / Sealant</t>
  </si>
  <si>
    <t>Chemical - Adhesive/Coating</t>
  </si>
  <si>
    <t>Chemical - Carbon Black</t>
  </si>
  <si>
    <t>Chemical - Carbon Black Clean Grade</t>
  </si>
  <si>
    <t>Chemical - Carbon Black N 550</t>
  </si>
  <si>
    <t>Chemical - Carbon Black N 650</t>
  </si>
  <si>
    <t>Chemical - Carbon Black N 772</t>
  </si>
  <si>
    <t>Chemical - Coating</t>
  </si>
  <si>
    <t>Chemical - Mixing</t>
  </si>
  <si>
    <t>Chemical - Peroxyd metaloxyd</t>
  </si>
  <si>
    <t>Chemical - Process Oil</t>
  </si>
  <si>
    <t>Chemical - Production</t>
  </si>
  <si>
    <t>Chemicals - Carbon Black</t>
  </si>
  <si>
    <t>Clamping Components - Metal</t>
  </si>
  <si>
    <t>Clamping Components - Plastic</t>
  </si>
  <si>
    <t>Clamps</t>
  </si>
  <si>
    <t>Compound - Rubber</t>
  </si>
  <si>
    <t>Compound - Thermoplastic</t>
  </si>
  <si>
    <t>Cooper Internal</t>
  </si>
  <si>
    <t>Copper/Zinc/Thermal Paste Materials</t>
  </si>
  <si>
    <t>Decorative Components - Aluminum</t>
  </si>
  <si>
    <t>Decorative Components - Stainless Steel</t>
  </si>
  <si>
    <t>Decorative Components / Trim Parts</t>
  </si>
  <si>
    <t>Directed</t>
  </si>
  <si>
    <t>Directed - Electronic</t>
  </si>
  <si>
    <t>Directed - Filtration</t>
  </si>
  <si>
    <t>Directed - Injection Molding</t>
  </si>
  <si>
    <t>Directed - Machined</t>
  </si>
  <si>
    <t>Directed - Other</t>
  </si>
  <si>
    <t>Directed - Quick Connector</t>
  </si>
  <si>
    <t>Directed - Rubber Hose</t>
  </si>
  <si>
    <t>Directed - Thermostat</t>
  </si>
  <si>
    <t>Electric Motors</t>
  </si>
  <si>
    <t>Electronic / Electric Motors / Sensors</t>
  </si>
  <si>
    <t>Electronics</t>
  </si>
  <si>
    <t>EPDM - Dense</t>
  </si>
  <si>
    <t>EPDM - Moulding</t>
  </si>
  <si>
    <t>EPDM - Oil extended</t>
  </si>
  <si>
    <t>EPDM - Sponge</t>
  </si>
  <si>
    <t>Extruded Aluminum</t>
  </si>
  <si>
    <t>Extrusions</t>
  </si>
  <si>
    <t>Fasteners (metallic)</t>
  </si>
  <si>
    <t>Fasteners - Cold Forged</t>
  </si>
  <si>
    <t>Fasteners - Cold Forged, Machined</t>
  </si>
  <si>
    <t>Fasteners - General</t>
  </si>
  <si>
    <t>Fasteners - Metal / Tube nuts, Machined</t>
  </si>
  <si>
    <t>Fasteners - Plastic</t>
  </si>
  <si>
    <t>Fiber</t>
  </si>
  <si>
    <t>Fiber (reinforcement)</t>
  </si>
  <si>
    <t>Flock -PA, PES, Flocktapes</t>
  </si>
  <si>
    <t>Flock and Flocktape</t>
  </si>
  <si>
    <t>Foam</t>
  </si>
  <si>
    <t>Glass</t>
  </si>
  <si>
    <t>High Pressure Hose</t>
  </si>
  <si>
    <t>Injection Molding</t>
  </si>
  <si>
    <t>Machined Components</t>
  </si>
  <si>
    <t>Machined Components - Aluminum</t>
  </si>
  <si>
    <t>Machined Components - Carbon Steel</t>
  </si>
  <si>
    <t>Machined Components - Stainless</t>
  </si>
  <si>
    <t>MRO - Indirect (moved to INDIRECT)</t>
  </si>
  <si>
    <t>Not Defined</t>
  </si>
  <si>
    <t>Outside Service</t>
  </si>
  <si>
    <t>Packaging (moved to INDIRECT)</t>
  </si>
  <si>
    <t>Plastic - Components (includes Injection Molding, Quick Connectors)</t>
  </si>
  <si>
    <t>Quick Connector - Stainless</t>
  </si>
  <si>
    <t>Quick Connector - Thermoplastic</t>
  </si>
  <si>
    <t>Rubber - Butyl</t>
  </si>
  <si>
    <t>Rubber - Components (excluding seals/orings)</t>
  </si>
  <si>
    <t>Rubber - EPDM</t>
  </si>
  <si>
    <t>Rubber - Hose</t>
  </si>
  <si>
    <t>Rubber - Natural</t>
  </si>
  <si>
    <t>Rubber - Parts</t>
  </si>
  <si>
    <t>Rubber - Purchased Compound</t>
  </si>
  <si>
    <t>Rubber - SBR</t>
  </si>
  <si>
    <t>Rubber - Synthetic</t>
  </si>
  <si>
    <t>Rubber- Hose</t>
  </si>
  <si>
    <t>Seals / Orings</t>
  </si>
  <si>
    <t>Sensor Covers</t>
  </si>
  <si>
    <t>Sensors</t>
  </si>
  <si>
    <t>Sleeves (Abrasion/Thermal)</t>
  </si>
  <si>
    <t>Sleeves - Carbon Steel</t>
  </si>
  <si>
    <t>Sleeves - Protective</t>
  </si>
  <si>
    <t>Sleeves - Stainless</t>
  </si>
  <si>
    <t>Stamped - Aluminum</t>
  </si>
  <si>
    <t>Stamped - Carbon Steel</t>
  </si>
  <si>
    <t>Stamped - Deep Drawn Carbon Steel</t>
  </si>
  <si>
    <t>Stamped - Deep Drawn Stainless</t>
  </si>
  <si>
    <t>Stamped - Stainless</t>
  </si>
  <si>
    <t>Stamped - Trim Parts</t>
  </si>
  <si>
    <t>Stampings</t>
  </si>
  <si>
    <t>Strip Steel</t>
  </si>
  <si>
    <t>Strip Steel - Aluminum</t>
  </si>
  <si>
    <t>Strip Steel - Carbon</t>
  </si>
  <si>
    <t>Strip Steel - Copper Plated</t>
  </si>
  <si>
    <t>Strip Steel - Stainless</t>
  </si>
  <si>
    <t>Tapes and Labels</t>
  </si>
  <si>
    <t>Tapes and Labels (excluding flock tape)</t>
  </si>
  <si>
    <t>Thermoplastic - Others</t>
  </si>
  <si>
    <t>Thermoplastic - PA 11</t>
  </si>
  <si>
    <t>Thermoplastic - PA 12</t>
  </si>
  <si>
    <t>Thermoplastic - PA 66</t>
  </si>
  <si>
    <t>Thermoplastic - Part</t>
  </si>
  <si>
    <t>Thermoplastic - PP</t>
  </si>
  <si>
    <t>Thermoplastic - TPV-TPE-SEBS</t>
  </si>
  <si>
    <t>Thermoplastic / Resin (Includes TPV/TPE)</t>
  </si>
  <si>
    <t>Tube - Aluminum</t>
  </si>
  <si>
    <t>Tube - Carbon Steel</t>
  </si>
  <si>
    <t>Tube - Copper Coated</t>
  </si>
  <si>
    <t>Tube - PA Coated</t>
  </si>
  <si>
    <t>Tube - PVF Coated</t>
  </si>
  <si>
    <t>Tube - Stainless Steel</t>
  </si>
  <si>
    <t>Tube - Thermoplastic</t>
  </si>
  <si>
    <t>Tubes (AL,SS,CR)</t>
  </si>
  <si>
    <t>Valve - Check Valves</t>
  </si>
  <si>
    <t>Valve - Electronic</t>
  </si>
  <si>
    <t>Valve - Thermoplastic</t>
  </si>
  <si>
    <t>Valves</t>
  </si>
  <si>
    <t>Wire</t>
  </si>
  <si>
    <t>Wire - Carbon Steel</t>
  </si>
  <si>
    <t>Zinc</t>
  </si>
  <si>
    <t>No Minority status</t>
  </si>
  <si>
    <t>Disadvantage Business Enterprise(DBE)</t>
  </si>
  <si>
    <t>HUBZone Small Business Concern(HUBZ)</t>
  </si>
  <si>
    <t>Minority Business Enterprise(MBE)</t>
  </si>
  <si>
    <t>Service Disabled Veteran Business(DVBE)</t>
  </si>
  <si>
    <t>Veteran-Owned Business(VOSB)</t>
  </si>
  <si>
    <t>Woman Business Enterprise(WBE)</t>
  </si>
  <si>
    <t>Z-Score Analysis</t>
  </si>
  <si>
    <t>(DATA INPUT SECTION)</t>
  </si>
  <si>
    <t>Company:</t>
  </si>
  <si>
    <t>Condition</t>
  </si>
  <si>
    <t>Public / Private:</t>
  </si>
  <si>
    <t>Public</t>
  </si>
  <si>
    <t>Private</t>
  </si>
  <si>
    <t>Data from Fiscal Year Ended/Period:</t>
  </si>
  <si>
    <t>Prepared by:</t>
  </si>
  <si>
    <t>Green</t>
  </si>
  <si>
    <t>Audited Y/N</t>
  </si>
  <si>
    <t>Yellow</t>
  </si>
  <si>
    <t>Red</t>
  </si>
  <si>
    <t>Data:</t>
  </si>
  <si>
    <t>Net Sales</t>
  </si>
  <si>
    <t>Working Capital</t>
  </si>
  <si>
    <t>Total Assets</t>
  </si>
  <si>
    <t>Retained Earnings</t>
  </si>
  <si>
    <t>Net Income before Interest and Taxes</t>
  </si>
  <si>
    <t>Value of Equity (Market* or Book)</t>
  </si>
  <si>
    <t>Book Value of Total Liabilities</t>
  </si>
  <si>
    <t xml:space="preserve">* Use market value, if available, for public corporations. </t>
  </si>
  <si>
    <t>Weighting</t>
  </si>
  <si>
    <t>Notes:</t>
  </si>
  <si>
    <t>Supplier name</t>
  </si>
  <si>
    <t>DUNS - no.</t>
  </si>
  <si>
    <t>Criteria</t>
  </si>
  <si>
    <t>Self Assessment</t>
  </si>
  <si>
    <t>Ranking</t>
  </si>
  <si>
    <t>Comments</t>
  </si>
  <si>
    <t>Targets</t>
  </si>
  <si>
    <t>Supplier</t>
  </si>
  <si>
    <t>Auditor</t>
  </si>
  <si>
    <t xml:space="preserve">Continous improvement program </t>
  </si>
  <si>
    <t>The supplier has got a continuous improvement program in all areas of the company in place</t>
  </si>
  <si>
    <t>Willingness for long-term contracts</t>
  </si>
  <si>
    <t>The relationship Supplier/CooperStandard is long-term focussed and confirmed in a contract signed by both parts</t>
  </si>
  <si>
    <t>Full product responsibility</t>
  </si>
  <si>
    <t>The supplier takes the full responsibility for the products supplied to CooperStandard</t>
  </si>
  <si>
    <t>Communication in English</t>
  </si>
  <si>
    <t>The employees of the supplier which are in touch with CooperStandard can keep a communication in English</t>
  </si>
  <si>
    <t>Training</t>
  </si>
  <si>
    <t>The supplier is training all employees in a coordinated and controlled way</t>
  </si>
  <si>
    <t>Commitment to supplier development program</t>
  </si>
  <si>
    <t>The supplier commits to the result of CooperStandards supplier development evaluation establishing the necessary corrective actions</t>
  </si>
  <si>
    <t>Manpower support when relevant or necessary</t>
  </si>
  <si>
    <t>The relationship with CooperStandard could require an addional manpower support to be provided by the supplier</t>
  </si>
  <si>
    <t>Score:</t>
  </si>
  <si>
    <t>Target:</t>
  </si>
  <si>
    <t>Weighting must total 100</t>
  </si>
  <si>
    <t>Weighted Target Score</t>
  </si>
  <si>
    <t>%</t>
  </si>
  <si>
    <t>Improvement possible but not mandatory. Passed</t>
  </si>
  <si>
    <t>&gt; 80%</t>
  </si>
  <si>
    <t>Improvement mandatory. Interim pass with a corrective action plan</t>
  </si>
  <si>
    <t xml:space="preserve">80-70 % </t>
  </si>
  <si>
    <t>Improvement mandatory. Not passed.</t>
  </si>
  <si>
    <t xml:space="preserve">&lt; 70 % </t>
  </si>
  <si>
    <t>Financial</t>
  </si>
  <si>
    <t>All Suppliers must also complete the Z-Score assessment tab of the workbook</t>
  </si>
  <si>
    <t>Financial Performance</t>
  </si>
  <si>
    <t>Is the return on assets employed higher than 30 %?</t>
  </si>
  <si>
    <t>Is the return on assets employed higher than 15 % but lower as 30%?</t>
  </si>
  <si>
    <t>Is the return on assets employed lower than 15%?</t>
  </si>
  <si>
    <t>Is the return on Sales higher than 10%?</t>
  </si>
  <si>
    <t>Is the return on Sales higher than 5% but lower as 10%?</t>
  </si>
  <si>
    <t>Is the return on Sales lower than 5%?</t>
  </si>
  <si>
    <t>Is the profit after tax higher than 7%?</t>
  </si>
  <si>
    <t>Is the profit after tax higher than 3% but lower as 7%?</t>
  </si>
  <si>
    <t>Is the profit after tax lower than 3%?</t>
  </si>
  <si>
    <t>Insurance</t>
  </si>
  <si>
    <t>Has the supplier got an insurance for tools and equipment?</t>
  </si>
  <si>
    <t>Enter the Insurance amount here</t>
  </si>
  <si>
    <t>Has the supplier got a product liability and product warranty guarantee insurance?</t>
  </si>
  <si>
    <t>Investmant and Acceleration Plan</t>
  </si>
  <si>
    <t>Is there an investment plan to cover the production equipment? (Costs?)</t>
  </si>
  <si>
    <t>Open Book Policy</t>
  </si>
  <si>
    <t>Can we see the calculation for offered parts, tooling and packaging?</t>
  </si>
  <si>
    <t>Cost Centers</t>
  </si>
  <si>
    <t>Is the business controlled via cost centres?</t>
  </si>
  <si>
    <t>Financing Flexibility</t>
  </si>
  <si>
    <t>Is the supplier willing to meet our specific financing requirements when necessary (e.g. Amortisation)?</t>
  </si>
  <si>
    <t>Own Cost Reductions</t>
  </si>
  <si>
    <t>Has the supplier got a commitment for cost redution activities?</t>
  </si>
  <si>
    <t>Is the supplier certified to the ISO 9001:ff or IATF16949?</t>
  </si>
  <si>
    <t>Quality Planning</t>
  </si>
  <si>
    <t>Does the supplier conduct feasibility analysis?</t>
  </si>
  <si>
    <t>Does the supplier use Process flow charts?</t>
  </si>
  <si>
    <t>Does the supplier use Process FMEA`s and procedures to define and set activities for RPN`S?</t>
  </si>
  <si>
    <t>Does the supplier use PCP`S / PLP`S for  the serial and preserial process?</t>
  </si>
  <si>
    <t xml:space="preserve">Do you utilize Statistical Process Control? </t>
  </si>
  <si>
    <t>Does the supplier fulfill the full PPAP / IAW requirements of CSA?</t>
  </si>
  <si>
    <t>PPM Targets</t>
  </si>
  <si>
    <t>Has the supplier got a PPM / scrap reduction program for each product?</t>
  </si>
  <si>
    <t>please enter PPM rate</t>
  </si>
  <si>
    <t>Preventive Maintenance Plan</t>
  </si>
  <si>
    <t>Does the supplier use a preventative maintenance plan?</t>
  </si>
  <si>
    <t>Failure Proofing</t>
  </si>
  <si>
    <t>Does the supplier have a defined scrap reduction program (e.g. FMEA)?</t>
  </si>
  <si>
    <t>Technology</t>
  </si>
  <si>
    <t>Product Engineering Capability</t>
  </si>
  <si>
    <t>Does the supplier have procedures in place for the development process?</t>
  </si>
  <si>
    <t>Has the supplier got preventive quality tools in place?</t>
  </si>
  <si>
    <t xml:space="preserve">Do you currently possess CAD / CAM equipment? </t>
  </si>
  <si>
    <t>Does the supplier have the technology available to produce prototypes?</t>
  </si>
  <si>
    <t>Process Technology Level</t>
  </si>
  <si>
    <t>Does the supplier have all measuring test equipment for a PPAP?</t>
  </si>
  <si>
    <t>Is the machinery facility state of the art?</t>
  </si>
  <si>
    <t>Does the supplier use a production planning system?</t>
  </si>
  <si>
    <t>Has the supplier got a traceability system for the product in place?</t>
  </si>
  <si>
    <t>Has the supplier got described procedures for product handling, storage and packaging?</t>
  </si>
  <si>
    <t>Is the housekeeping situation satisfying?</t>
  </si>
  <si>
    <t>Purchased parts from sub-suppliers</t>
  </si>
  <si>
    <t>Has the supplier got requirements for purchased parts in place?</t>
  </si>
  <si>
    <t>EDI</t>
  </si>
  <si>
    <t>Has the supplier got the resource and the capability to communicate electronically with CooperStandard (EDI, EDIFACT)?</t>
  </si>
  <si>
    <t>Can the supplier deliver in accordance to the packaging and delivery instructions?</t>
  </si>
  <si>
    <t>Standard Labelling</t>
  </si>
  <si>
    <t>Does the supplier follow CooperStandard barcode labeling gudelines?</t>
  </si>
  <si>
    <t>Standard Documentation</t>
  </si>
  <si>
    <t>Does the documentation and invoice include all relevant information for CooperStandard?</t>
  </si>
  <si>
    <t>Inventory and Demand Control Activities</t>
  </si>
  <si>
    <t>Does the supplier meet the CooperStandard requirements concerning demand, capacity and delivery?</t>
  </si>
  <si>
    <t>Delivery Performance</t>
  </si>
  <si>
    <t>Does the supplier meet the CooperStandard requirements concerning delivery date, margins and flexibility?</t>
  </si>
  <si>
    <t>Audit Date</t>
  </si>
  <si>
    <t>Lead Auditor</t>
  </si>
  <si>
    <t>Co-Auditor(s)</t>
  </si>
  <si>
    <t>Has the supplier established a running environmental management system?</t>
  </si>
  <si>
    <t>Environmental Aspects</t>
  </si>
  <si>
    <t>Are the environmental aspects in the production process reviewed regularly?</t>
  </si>
  <si>
    <t>Are the environmental aspects in the delivery and distribution process reviewed regularly?</t>
  </si>
  <si>
    <t>Is the supplier aware of the REACh requirements?</t>
  </si>
  <si>
    <t>Does the suplier have defined guidelines and targets for the environmental protection?</t>
  </si>
  <si>
    <t>Environmental Consciousness</t>
  </si>
  <si>
    <t>Does each employee know the environmental effects of his occupation and therefore avoids all possible endangering?</t>
  </si>
  <si>
    <t>Integrity</t>
  </si>
  <si>
    <t>Complies with all anti-corruption and anti-bribery laws.</t>
  </si>
  <si>
    <t>Operates honestly and ethically in accordance with applicable Anti-Trust laws</t>
  </si>
  <si>
    <t>Protects confidential information by keeping it secure and maintians accurate financial books</t>
  </si>
  <si>
    <t>Has processes and procedures for handling workplace grievances, including anonymous reporting</t>
  </si>
  <si>
    <t>Human Rights</t>
  </si>
  <si>
    <t>Does not use any form of slave, forced, bonded, indentured or involuntary labor</t>
  </si>
  <si>
    <t>There are no relationships with a Cooper Standard employees that might represent a conflict of interest</t>
  </si>
  <si>
    <t>There is no retaliation against employees who report a compliance or ethical issue</t>
  </si>
  <si>
    <t>Can map the supply chain back to the primary origin for products which contain tin, tungsten, tantalum, gold or any other material designated as a “conflict mineral”.</t>
  </si>
  <si>
    <t>No underage labor has been used in the procurement, production or distribution of their goods or services.</t>
  </si>
  <si>
    <t>Employes only workers who are legally authorized to work in their location and facility</t>
  </si>
  <si>
    <t>Total Safety Culture and Corporate Responsibility</t>
  </si>
  <si>
    <t>Supplier provides employees with a safe, respectful, clean and healthy work environment</t>
  </si>
  <si>
    <t xml:space="preserve"> Supplier complies with the requirements of all applicable chemical-related laws</t>
  </si>
  <si>
    <t>Continuously improves sustainability and stakeholder engagement</t>
  </si>
  <si>
    <t>Results</t>
  </si>
  <si>
    <t>Location</t>
  </si>
  <si>
    <t>Score</t>
  </si>
  <si>
    <t>Rating</t>
  </si>
  <si>
    <t>Supplier view</t>
  </si>
  <si>
    <t>Comments :</t>
  </si>
  <si>
    <t>Version</t>
  </si>
  <si>
    <t>Revised By</t>
  </si>
  <si>
    <t>Revisions</t>
  </si>
  <si>
    <t>Initial Draft</t>
  </si>
  <si>
    <t>Summer 2012</t>
  </si>
  <si>
    <t>C Franklin</t>
  </si>
  <si>
    <t>Consolidated US and European Supplier Profile and self assessment forms</t>
  </si>
  <si>
    <t>Revised per stakeholder feedback</t>
  </si>
  <si>
    <t xml:space="preserve">Added Revision history
Updates per Mark Prahl (CQI certifications, other edits &amp; clarifications)
Added Customs section to General Information tab
</t>
  </si>
  <si>
    <t>added date field and formating</t>
  </si>
  <si>
    <t>Checked &amp; fixed formatting on overview tab</t>
  </si>
  <si>
    <t>Apr-21</t>
  </si>
  <si>
    <t>Chris Kargula</t>
  </si>
  <si>
    <t>Added Code of Conduct and re-weighted</t>
  </si>
  <si>
    <t>Jun-21</t>
  </si>
  <si>
    <t>Added DMN SPRS Data tab</t>
  </si>
  <si>
    <t>Mar-22</t>
  </si>
  <si>
    <t>Added CQI-23 / Special Process Molding System Assessment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</si>
</sst>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(* #,##0_);_(* \(#,##0\);_(* &quot;-&quot;_);_(@_)"/>
    <numFmt numFmtId="164" formatCode="0.000"/>
    <numFmt numFmtId="165" formatCode="mm/dd/yy_)"/>
    <numFmt numFmtId="166" formatCode=";;;"/>
    <numFmt numFmtId="167" formatCode="#,##0.000_);\(#,##0.000\)"/>
    <numFmt numFmtId="168" formatCode="[$-F800]dddd\,\ mmmm\ dd\,\ yyyy"/>
  </numFmts>
  <fonts count="71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sz val="9"/>
      <name val="Arial"/>
      <family val="2"/>
    </font>
    <font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i/>
      <sz val="10"/>
      <name val="Calibri"/>
      <family val="2"/>
      <scheme val="minor"/>
    </font>
    <font>
      <b/>
      <sz val="9"/>
      <color theme="0"/>
      <name val="Calibri"/>
      <family val="2"/>
      <scheme val="minor"/>
    </font>
    <font>
      <i/>
      <sz val="9"/>
      <name val="Calibri"/>
      <family val="2"/>
      <scheme val="minor"/>
    </font>
    <font>
      <sz val="12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8"/>
      <name val="Arial"/>
      <family val="2"/>
    </font>
    <font>
      <b/>
      <sz val="12"/>
      <name val="Calibri"/>
      <family val="2"/>
      <scheme val="minor"/>
    </font>
    <font>
      <b/>
      <sz val="11"/>
      <name val="Arial"/>
      <family val="2"/>
    </font>
    <font>
      <b/>
      <sz val="10"/>
      <color theme="0"/>
      <name val="Calibri"/>
      <family val="2"/>
      <scheme val="minor"/>
    </font>
    <font>
      <b/>
      <sz val="22"/>
      <color theme="0"/>
      <name val="Calibri"/>
      <family val="2"/>
      <scheme val="minor"/>
    </font>
    <font>
      <sz val="8"/>
      <color theme="1"/>
      <name val="Calibri"/>
      <family val="2"/>
    </font>
    <font>
      <sz val="10"/>
      <name val="Arial"/>
      <family val="2"/>
    </font>
    <font>
      <b/>
      <i/>
      <sz val="9"/>
      <name val="Calibri"/>
      <family val="2"/>
      <scheme val="minor"/>
    </font>
    <font>
      <b/>
      <sz val="10"/>
      <color theme="0"/>
      <name val="Arial"/>
      <family val="2"/>
    </font>
    <font>
      <sz val="10"/>
      <name val="Calibri"/>
      <family val="2"/>
    </font>
    <font>
      <b/>
      <i/>
      <u/>
      <sz val="24"/>
      <name val="Calibri"/>
      <family val="2"/>
    </font>
    <font>
      <i/>
      <sz val="8"/>
      <name val="Calibri"/>
      <family val="2"/>
    </font>
    <font>
      <b/>
      <sz val="10"/>
      <name val="Calibri"/>
      <family val="2"/>
    </font>
    <font>
      <b/>
      <i/>
      <sz val="12"/>
      <color indexed="12"/>
      <name val="Calibri"/>
      <family val="2"/>
    </font>
    <font>
      <b/>
      <sz val="12"/>
      <color theme="0"/>
      <name val="Calibri"/>
      <family val="2"/>
    </font>
    <font>
      <sz val="10"/>
      <color theme="0"/>
      <name val="Calibri"/>
      <family val="2"/>
    </font>
    <font>
      <b/>
      <sz val="12"/>
      <color indexed="12"/>
      <name val="Calibri"/>
      <family val="2"/>
    </font>
    <font>
      <b/>
      <sz val="10"/>
      <color theme="0"/>
      <name val="Calibri"/>
      <family val="2"/>
    </font>
    <font>
      <b/>
      <sz val="12"/>
      <name val="Calibri"/>
      <family val="2"/>
    </font>
    <font>
      <sz val="12"/>
      <color indexed="12"/>
      <name val="Calibri"/>
      <family val="2"/>
    </font>
    <font>
      <b/>
      <sz val="12"/>
      <color indexed="9"/>
      <name val="Calibri"/>
      <family val="2"/>
    </font>
    <font>
      <u/>
      <sz val="12"/>
      <name val="Calibri"/>
      <family val="2"/>
    </font>
    <font>
      <sz val="9"/>
      <name val="Calibri"/>
      <family val="2"/>
    </font>
    <font>
      <b/>
      <sz val="24"/>
      <color theme="0"/>
      <name val="Calibri"/>
      <family val="2"/>
    </font>
    <font>
      <i/>
      <sz val="10"/>
      <name val="Calibri"/>
      <family val="2"/>
    </font>
    <font>
      <b/>
      <sz val="11"/>
      <name val="Calibri"/>
      <family val="2"/>
    </font>
    <font>
      <b/>
      <sz val="12"/>
      <color rgb="FFFF0000"/>
      <name val="Calibri"/>
      <family val="2"/>
      <scheme val="minor"/>
    </font>
    <font>
      <u/>
      <sz val="10"/>
      <name val="Calibri"/>
      <family val="2"/>
    </font>
    <font>
      <u/>
      <sz val="12"/>
      <color theme="0"/>
      <name val="Calibri"/>
      <family val="2"/>
    </font>
    <font>
      <i/>
      <sz val="9"/>
      <color theme="0"/>
      <name val="Calibri"/>
      <family val="2"/>
    </font>
    <font>
      <sz val="9"/>
      <color rgb="FF000000"/>
      <name val="Calibri"/>
      <family val="2"/>
    </font>
    <font>
      <i/>
      <sz val="10"/>
      <color theme="0" tint="-0.34998626667073579"/>
      <name val="Arial"/>
      <family val="2"/>
    </font>
    <font>
      <b/>
      <sz val="14"/>
      <color theme="0"/>
      <name val="Calibri"/>
      <family val="2"/>
      <scheme val="minor"/>
    </font>
    <font>
      <sz val="10"/>
      <color theme="1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</font>
    <font>
      <b/>
      <sz val="9"/>
      <color theme="0"/>
      <name val="Arial"/>
      <family val="2"/>
    </font>
    <font>
      <b/>
      <sz val="9"/>
      <color rgb="FF000000"/>
      <name val="Calibri"/>
      <family val="2"/>
    </font>
    <font>
      <i/>
      <sz val="10"/>
      <color theme="0" tint="-0.34998626667073579"/>
      <name val="Calibri"/>
      <family val="2"/>
      <scheme val="minor"/>
    </font>
    <font>
      <b/>
      <sz val="12"/>
      <color theme="1"/>
      <name val="Calibri"/>
      <family val="2"/>
    </font>
    <font>
      <b/>
      <sz val="9"/>
      <name val="Calibri"/>
      <family val="2"/>
    </font>
    <font>
      <u/>
      <sz val="10"/>
      <color theme="10"/>
      <name val="Arial"/>
    </font>
    <font>
      <sz val="10"/>
      <color theme="1"/>
      <name val="Tahoma"/>
      <family val="2"/>
    </font>
    <font>
      <u/>
      <sz val="10"/>
      <color theme="10"/>
      <name val="Tahoma"/>
      <family val="2"/>
    </font>
    <font>
      <b/>
      <sz val="16"/>
      <name val="Arial"/>
      <family val="2"/>
    </font>
    <font>
      <i/>
      <sz val="8"/>
      <name val="Arial"/>
      <family val="2"/>
    </font>
    <font>
      <sz val="8"/>
      <name val="Arial"/>
    </font>
  </fonts>
  <fills count="16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FFEEB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0066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AF"/>
        <bgColor indexed="64"/>
      </patternFill>
    </fill>
    <fill>
      <patternFill patternType="solid">
        <fgColor theme="6" tint="0.59999389629810485"/>
        <bgColor indexed="64"/>
      </patternFill>
    </fill>
  </fills>
  <borders count="8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1" fontId="30" fillId="0" borderId="0" applyFon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0"/>
    <xf numFmtId="0" fontId="67" fillId="0" borderId="0" applyNumberFormat="0" applyFill="0" applyBorder="0" applyAlignment="0" applyProtection="0"/>
  </cellStyleXfs>
  <cellXfs count="642">
    <xf numFmtId="0" fontId="0" fillId="0" borderId="0" xfId="0"/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Protection="1">
      <protection hidden="1"/>
    </xf>
    <xf numFmtId="0" fontId="0" fillId="0" borderId="0" xfId="0" applyProtection="1">
      <protection hidden="1"/>
    </xf>
    <xf numFmtId="0" fontId="4" fillId="0" borderId="0" xfId="0" applyFont="1" applyProtection="1">
      <protection hidden="1"/>
    </xf>
    <xf numFmtId="0" fontId="4" fillId="0" borderId="0" xfId="0" applyFont="1" applyAlignment="1" applyProtection="1">
      <alignment vertical="center"/>
      <protection hidden="1"/>
    </xf>
    <xf numFmtId="0" fontId="7" fillId="0" borderId="0" xfId="0" applyFont="1" applyProtection="1">
      <protection hidden="1"/>
    </xf>
    <xf numFmtId="0" fontId="7" fillId="0" borderId="0" xfId="0" applyFont="1" applyAlignment="1" applyProtection="1">
      <alignment vertical="center"/>
      <protection hidden="1"/>
    </xf>
    <xf numFmtId="0" fontId="4" fillId="0" borderId="0" xfId="0" applyFont="1" applyAlignment="1" applyProtection="1">
      <alignment vertical="center" wrapText="1"/>
      <protection hidden="1"/>
    </xf>
    <xf numFmtId="0" fontId="1" fillId="0" borderId="0" xfId="0" applyFont="1" applyAlignment="1" applyProtection="1">
      <alignment vertical="center" wrapText="1"/>
      <protection hidden="1"/>
    </xf>
    <xf numFmtId="0" fontId="8" fillId="0" borderId="0" xfId="0" applyFont="1" applyAlignment="1" applyProtection="1">
      <alignment horizontal="center" vertical="center"/>
      <protection hidden="1"/>
    </xf>
    <xf numFmtId="0" fontId="8" fillId="0" borderId="0" xfId="0" applyFont="1" applyAlignment="1" applyProtection="1">
      <alignment vertical="center"/>
      <protection hidden="1"/>
    </xf>
    <xf numFmtId="0" fontId="5" fillId="0" borderId="0" xfId="0" applyFont="1" applyAlignment="1" applyProtection="1">
      <alignment vertical="center"/>
      <protection hidden="1"/>
    </xf>
    <xf numFmtId="0" fontId="5" fillId="0" borderId="0" xfId="0" applyFont="1" applyAlignment="1" applyProtection="1">
      <alignment horizontal="center" vertical="center"/>
      <protection hidden="1"/>
    </xf>
    <xf numFmtId="0" fontId="5" fillId="0" borderId="0" xfId="0" applyFont="1" applyProtection="1">
      <protection hidden="1"/>
    </xf>
    <xf numFmtId="0" fontId="6" fillId="0" borderId="0" xfId="0" applyFont="1" applyAlignment="1" applyProtection="1">
      <alignment horizontal="center" vertical="center"/>
      <protection hidden="1"/>
    </xf>
    <xf numFmtId="0" fontId="6" fillId="0" borderId="0" xfId="0" applyFont="1" applyProtection="1">
      <protection hidden="1"/>
    </xf>
    <xf numFmtId="0" fontId="4" fillId="0" borderId="0" xfId="0" applyFont="1" applyAlignment="1" applyProtection="1">
      <alignment horizontal="center" vertical="center"/>
      <protection hidden="1"/>
    </xf>
    <xf numFmtId="0" fontId="11" fillId="0" borderId="1" xfId="0" applyFont="1" applyBorder="1" applyAlignment="1">
      <alignment vertical="top"/>
    </xf>
    <xf numFmtId="0" fontId="10" fillId="0" borderId="2" xfId="0" applyFont="1" applyBorder="1"/>
    <xf numFmtId="0" fontId="13" fillId="0" borderId="0" xfId="0" applyFont="1"/>
    <xf numFmtId="0" fontId="13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/>
    </xf>
    <xf numFmtId="0" fontId="15" fillId="0" borderId="1" xfId="0" applyFont="1" applyBorder="1" applyAlignment="1">
      <alignment horizontal="left" vertical="top"/>
    </xf>
    <xf numFmtId="0" fontId="13" fillId="0" borderId="1" xfId="0" applyFont="1" applyBorder="1"/>
    <xf numFmtId="0" fontId="15" fillId="0" borderId="1" xfId="0" applyFont="1" applyBorder="1" applyAlignment="1">
      <alignment horizontal="left"/>
    </xf>
    <xf numFmtId="0" fontId="16" fillId="0" borderId="1" xfId="0" applyFont="1" applyBorder="1"/>
    <xf numFmtId="0" fontId="15" fillId="0" borderId="0" xfId="0" applyFont="1" applyAlignment="1">
      <alignment horizontal="left" vertical="top"/>
    </xf>
    <xf numFmtId="0" fontId="16" fillId="0" borderId="0" xfId="0" applyFont="1" applyAlignment="1" applyProtection="1">
      <alignment wrapText="1"/>
      <protection locked="0"/>
    </xf>
    <xf numFmtId="0" fontId="15" fillId="0" borderId="34" xfId="0" applyFont="1" applyBorder="1" applyAlignment="1">
      <alignment horizontal="left" vertical="top" wrapText="1"/>
    </xf>
    <xf numFmtId="0" fontId="16" fillId="0" borderId="25" xfId="0" applyFont="1" applyBorder="1" applyAlignment="1" applyProtection="1">
      <alignment wrapText="1"/>
      <protection locked="0"/>
    </xf>
    <xf numFmtId="0" fontId="16" fillId="0" borderId="26" xfId="0" applyFont="1" applyBorder="1" applyAlignment="1" applyProtection="1">
      <alignment wrapText="1"/>
      <protection locked="0"/>
    </xf>
    <xf numFmtId="0" fontId="15" fillId="0" borderId="5" xfId="0" applyFont="1" applyBorder="1" applyAlignment="1">
      <alignment horizontal="left" vertical="top"/>
    </xf>
    <xf numFmtId="0" fontId="16" fillId="0" borderId="28" xfId="0" applyFont="1" applyBorder="1" applyAlignment="1" applyProtection="1">
      <alignment wrapText="1"/>
      <protection locked="0"/>
    </xf>
    <xf numFmtId="0" fontId="15" fillId="0" borderId="13" xfId="0" applyFont="1" applyBorder="1" applyAlignment="1">
      <alignment horizontal="left" vertical="top"/>
    </xf>
    <xf numFmtId="0" fontId="16" fillId="0" borderId="30" xfId="0" applyFont="1" applyBorder="1" applyAlignment="1" applyProtection="1">
      <alignment wrapText="1"/>
      <protection locked="0"/>
    </xf>
    <xf numFmtId="0" fontId="16" fillId="0" borderId="31" xfId="0" applyFont="1" applyBorder="1" applyAlignment="1" applyProtection="1">
      <alignment wrapText="1"/>
      <protection locked="0"/>
    </xf>
    <xf numFmtId="0" fontId="15" fillId="0" borderId="34" xfId="0" applyFont="1" applyBorder="1" applyAlignment="1">
      <alignment horizontal="left" vertical="top"/>
    </xf>
    <xf numFmtId="0" fontId="16" fillId="0" borderId="0" xfId="0" applyFont="1" applyAlignment="1">
      <alignment wrapText="1"/>
    </xf>
    <xf numFmtId="0" fontId="15" fillId="0" borderId="24" xfId="0" applyFont="1" applyBorder="1" applyAlignment="1">
      <alignment horizontal="left" vertical="top" wrapText="1"/>
    </xf>
    <xf numFmtId="0" fontId="15" fillId="0" borderId="0" xfId="0" applyFont="1" applyAlignment="1">
      <alignment horizontal="left" vertical="top" wrapText="1"/>
    </xf>
    <xf numFmtId="0" fontId="15" fillId="0" borderId="5" xfId="0" applyFont="1" applyBorder="1" applyAlignment="1">
      <alignment horizontal="left" vertical="top" wrapText="1"/>
    </xf>
    <xf numFmtId="0" fontId="15" fillId="0" borderId="13" xfId="0" applyFont="1" applyBorder="1" applyAlignment="1">
      <alignment horizontal="left" vertical="top" wrapText="1"/>
    </xf>
    <xf numFmtId="0" fontId="18" fillId="2" borderId="38" xfId="0" applyFont="1" applyFill="1" applyBorder="1" applyAlignment="1">
      <alignment horizontal="left" vertical="top"/>
    </xf>
    <xf numFmtId="0" fontId="15" fillId="0" borderId="24" xfId="0" applyFont="1" applyBorder="1" applyAlignment="1">
      <alignment horizontal="left" vertical="top"/>
    </xf>
    <xf numFmtId="0" fontId="15" fillId="0" borderId="27" xfId="0" applyFont="1" applyBorder="1" applyAlignment="1">
      <alignment horizontal="left" vertical="top"/>
    </xf>
    <xf numFmtId="0" fontId="15" fillId="0" borderId="29" xfId="0" applyFont="1" applyBorder="1" applyAlignment="1">
      <alignment horizontal="left" vertical="top"/>
    </xf>
    <xf numFmtId="0" fontId="16" fillId="0" borderId="25" xfId="0" applyFont="1" applyBorder="1" applyAlignment="1" applyProtection="1">
      <alignment horizontal="left" vertical="top" wrapText="1"/>
      <protection locked="0"/>
    </xf>
    <xf numFmtId="0" fontId="16" fillId="0" borderId="1" xfId="0" applyFont="1" applyBorder="1" applyAlignment="1" applyProtection="1">
      <alignment horizontal="left" vertical="top" wrapText="1"/>
      <protection locked="0"/>
    </xf>
    <xf numFmtId="0" fontId="16" fillId="0" borderId="30" xfId="0" applyFont="1" applyBorder="1" applyAlignment="1" applyProtection="1">
      <alignment horizontal="left" vertical="top" wrapText="1"/>
      <protection locked="0"/>
    </xf>
    <xf numFmtId="0" fontId="16" fillId="0" borderId="28" xfId="0" applyFont="1" applyBorder="1" applyAlignment="1" applyProtection="1">
      <alignment horizontal="left" vertical="top" wrapText="1"/>
      <protection locked="0"/>
    </xf>
    <xf numFmtId="0" fontId="16" fillId="0" borderId="31" xfId="0" applyFont="1" applyBorder="1" applyAlignment="1" applyProtection="1">
      <alignment horizontal="left" vertical="top" wrapText="1"/>
      <protection locked="0"/>
    </xf>
    <xf numFmtId="0" fontId="17" fillId="0" borderId="26" xfId="0" applyFont="1" applyBorder="1" applyAlignment="1">
      <alignment horizontal="center"/>
    </xf>
    <xf numFmtId="0" fontId="17" fillId="0" borderId="28" xfId="0" applyFont="1" applyBorder="1" applyAlignment="1">
      <alignment horizontal="center"/>
    </xf>
    <xf numFmtId="0" fontId="18" fillId="2" borderId="6" xfId="0" applyFont="1" applyFill="1" applyBorder="1" applyAlignment="1">
      <alignment horizontal="center"/>
    </xf>
    <xf numFmtId="0" fontId="18" fillId="2" borderId="1" xfId="0" applyFont="1" applyFill="1" applyBorder="1" applyAlignment="1">
      <alignment horizontal="center"/>
    </xf>
    <xf numFmtId="0" fontId="16" fillId="0" borderId="1" xfId="0" applyFont="1" applyBorder="1" applyAlignment="1" applyProtection="1">
      <alignment horizontal="left" wrapText="1"/>
      <protection locked="0"/>
    </xf>
    <xf numFmtId="0" fontId="13" fillId="0" borderId="2" xfId="0" applyFont="1" applyBorder="1"/>
    <xf numFmtId="0" fontId="13" fillId="0" borderId="16" xfId="0" applyFont="1" applyBorder="1" applyAlignment="1">
      <alignment horizontal="center" vertical="center" wrapText="1"/>
    </xf>
    <xf numFmtId="0" fontId="20" fillId="0" borderId="0" xfId="0" applyFont="1" applyProtection="1">
      <protection hidden="1"/>
    </xf>
    <xf numFmtId="0" fontId="13" fillId="0" borderId="0" xfId="0" applyFont="1" applyProtection="1">
      <protection hidden="1"/>
    </xf>
    <xf numFmtId="0" fontId="20" fillId="0" borderId="0" xfId="0" applyFont="1" applyAlignment="1" applyProtection="1">
      <alignment vertical="center"/>
      <protection hidden="1"/>
    </xf>
    <xf numFmtId="0" fontId="16" fillId="0" borderId="0" xfId="0" applyFont="1" applyProtection="1">
      <protection hidden="1"/>
    </xf>
    <xf numFmtId="0" fontId="16" fillId="0" borderId="0" xfId="0" applyFont="1" applyAlignment="1" applyProtection="1">
      <alignment vertical="center"/>
      <protection hidden="1"/>
    </xf>
    <xf numFmtId="0" fontId="20" fillId="0" borderId="0" xfId="0" applyFont="1" applyAlignment="1" applyProtection="1">
      <alignment vertical="center" wrapText="1"/>
      <protection hidden="1"/>
    </xf>
    <xf numFmtId="0" fontId="13" fillId="0" borderId="0" xfId="0" applyFont="1" applyAlignment="1" applyProtection="1">
      <alignment vertical="center" wrapText="1"/>
      <protection hidden="1"/>
    </xf>
    <xf numFmtId="0" fontId="16" fillId="0" borderId="0" xfId="0" applyFont="1" applyAlignment="1" applyProtection="1">
      <alignment horizontal="center" vertical="center"/>
      <protection hidden="1"/>
    </xf>
    <xf numFmtId="0" fontId="15" fillId="0" borderId="0" xfId="0" applyFont="1" applyAlignment="1" applyProtection="1">
      <alignment horizontal="center" vertical="center"/>
      <protection hidden="1"/>
    </xf>
    <xf numFmtId="0" fontId="15" fillId="0" borderId="0" xfId="0" applyFont="1" applyAlignment="1" applyProtection="1">
      <alignment vertical="center"/>
      <protection hidden="1"/>
    </xf>
    <xf numFmtId="0" fontId="22" fillId="0" borderId="0" xfId="0" applyFont="1" applyAlignment="1" applyProtection="1">
      <alignment horizontal="center" vertical="center"/>
      <protection hidden="1"/>
    </xf>
    <xf numFmtId="0" fontId="22" fillId="0" borderId="0" xfId="0" applyFont="1" applyProtection="1">
      <protection hidden="1"/>
    </xf>
    <xf numFmtId="0" fontId="20" fillId="0" borderId="0" xfId="0" applyFont="1" applyAlignment="1" applyProtection="1">
      <alignment horizontal="center" vertical="center"/>
      <protection hidden="1"/>
    </xf>
    <xf numFmtId="0" fontId="16" fillId="0" borderId="32" xfId="0" applyFont="1" applyBorder="1" applyAlignment="1" applyProtection="1">
      <alignment horizontal="left" vertical="top" wrapText="1"/>
      <protection locked="0"/>
    </xf>
    <xf numFmtId="0" fontId="16" fillId="0" borderId="6" xfId="0" applyFont="1" applyBorder="1" applyAlignment="1" applyProtection="1">
      <alignment horizontal="left" vertical="top" wrapText="1"/>
      <protection locked="0"/>
    </xf>
    <xf numFmtId="0" fontId="24" fillId="6" borderId="10" xfId="0" applyFont="1" applyFill="1" applyBorder="1" applyAlignment="1" applyProtection="1">
      <alignment horizontal="center" vertical="center" wrapText="1"/>
      <protection hidden="1"/>
    </xf>
    <xf numFmtId="0" fontId="24" fillId="6" borderId="10" xfId="0" applyFont="1" applyFill="1" applyBorder="1" applyAlignment="1">
      <alignment horizontal="center" vertical="center" wrapText="1"/>
    </xf>
    <xf numFmtId="2" fontId="0" fillId="0" borderId="25" xfId="0" applyNumberFormat="1" applyBorder="1"/>
    <xf numFmtId="2" fontId="0" fillId="0" borderId="1" xfId="0" applyNumberFormat="1" applyBorder="1"/>
    <xf numFmtId="0" fontId="15" fillId="0" borderId="30" xfId="0" applyFont="1" applyBorder="1" applyAlignment="1">
      <alignment horizontal="left" vertical="top"/>
    </xf>
    <xf numFmtId="164" fontId="0" fillId="0" borderId="24" xfId="0" applyNumberFormat="1" applyBorder="1" applyProtection="1">
      <protection hidden="1"/>
    </xf>
    <xf numFmtId="164" fontId="0" fillId="0" borderId="25" xfId="0" applyNumberFormat="1" applyBorder="1" applyProtection="1">
      <protection hidden="1"/>
    </xf>
    <xf numFmtId="2" fontId="0" fillId="0" borderId="25" xfId="0" applyNumberFormat="1" applyBorder="1" applyProtection="1">
      <protection hidden="1"/>
    </xf>
    <xf numFmtId="2" fontId="0" fillId="0" borderId="26" xfId="0" applyNumberFormat="1" applyBorder="1" applyProtection="1">
      <protection hidden="1"/>
    </xf>
    <xf numFmtId="164" fontId="0" fillId="0" borderId="27" xfId="0" applyNumberFormat="1" applyBorder="1" applyProtection="1">
      <protection hidden="1"/>
    </xf>
    <xf numFmtId="164" fontId="0" fillId="0" borderId="1" xfId="0" applyNumberFormat="1" applyBorder="1" applyProtection="1">
      <protection hidden="1"/>
    </xf>
    <xf numFmtId="2" fontId="0" fillId="0" borderId="1" xfId="0" applyNumberFormat="1" applyBorder="1" applyProtection="1">
      <protection hidden="1"/>
    </xf>
    <xf numFmtId="2" fontId="0" fillId="0" borderId="28" xfId="0" applyNumberFormat="1" applyBorder="1" applyProtection="1">
      <protection hidden="1"/>
    </xf>
    <xf numFmtId="164" fontId="0" fillId="0" borderId="29" xfId="0" applyNumberFormat="1" applyBorder="1" applyProtection="1">
      <protection hidden="1"/>
    </xf>
    <xf numFmtId="164" fontId="0" fillId="0" borderId="30" xfId="0" applyNumberFormat="1" applyBorder="1" applyProtection="1">
      <protection hidden="1"/>
    </xf>
    <xf numFmtId="2" fontId="0" fillId="0" borderId="30" xfId="0" applyNumberFormat="1" applyBorder="1" applyProtection="1">
      <protection hidden="1"/>
    </xf>
    <xf numFmtId="2" fontId="0" fillId="0" borderId="31" xfId="0" applyNumberFormat="1" applyBorder="1" applyProtection="1">
      <protection hidden="1"/>
    </xf>
    <xf numFmtId="2" fontId="0" fillId="0" borderId="24" xfId="0" applyNumberFormat="1" applyBorder="1" applyProtection="1">
      <protection hidden="1"/>
    </xf>
    <xf numFmtId="2" fontId="3" fillId="0" borderId="25" xfId="0" applyNumberFormat="1" applyFont="1" applyBorder="1" applyProtection="1">
      <protection hidden="1"/>
    </xf>
    <xf numFmtId="2" fontId="3" fillId="0" borderId="26" xfId="0" applyNumberFormat="1" applyFont="1" applyBorder="1" applyProtection="1">
      <protection hidden="1"/>
    </xf>
    <xf numFmtId="0" fontId="1" fillId="0" borderId="30" xfId="0" applyFont="1" applyBorder="1" applyAlignment="1" applyProtection="1">
      <alignment horizontal="center" vertical="center"/>
      <protection hidden="1"/>
    </xf>
    <xf numFmtId="0" fontId="1" fillId="0" borderId="31" xfId="0" applyFont="1" applyBorder="1" applyAlignment="1" applyProtection="1">
      <alignment horizontal="center" vertical="center"/>
      <protection hidden="1"/>
    </xf>
    <xf numFmtId="0" fontId="5" fillId="0" borderId="1" xfId="0" applyFont="1" applyBorder="1" applyAlignment="1">
      <alignment vertical="center" wrapText="1"/>
    </xf>
    <xf numFmtId="0" fontId="26" fillId="0" borderId="1" xfId="0" applyFont="1" applyBorder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3" fillId="0" borderId="0" xfId="0" applyFont="1" applyAlignment="1">
      <alignment horizontal="right" vertical="center" wrapText="1"/>
    </xf>
    <xf numFmtId="0" fontId="8" fillId="0" borderId="46" xfId="0" applyFont="1" applyBorder="1" applyAlignment="1">
      <alignment horizontal="center" vertical="center"/>
    </xf>
    <xf numFmtId="0" fontId="8" fillId="0" borderId="47" xfId="0" applyFont="1" applyBorder="1" applyAlignment="1">
      <alignment horizontal="center" vertical="center"/>
    </xf>
    <xf numFmtId="10" fontId="8" fillId="0" borderId="16" xfId="0" applyNumberFormat="1" applyFont="1" applyBorder="1" applyAlignment="1">
      <alignment horizontal="center" vertical="center"/>
    </xf>
    <xf numFmtId="0" fontId="29" fillId="7" borderId="26" xfId="0" applyFont="1" applyFill="1" applyBorder="1" applyAlignment="1">
      <alignment horizontal="center"/>
    </xf>
    <xf numFmtId="0" fontId="29" fillId="8" borderId="28" xfId="0" applyFont="1" applyFill="1" applyBorder="1" applyAlignment="1">
      <alignment horizontal="center"/>
    </xf>
    <xf numFmtId="0" fontId="29" fillId="9" borderId="31" xfId="0" applyFont="1" applyFill="1" applyBorder="1" applyAlignment="1">
      <alignment horizontal="center"/>
    </xf>
    <xf numFmtId="0" fontId="26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2" fontId="0" fillId="0" borderId="24" xfId="0" applyNumberFormat="1" applyBorder="1"/>
    <xf numFmtId="2" fontId="3" fillId="0" borderId="25" xfId="0" applyNumberFormat="1" applyFont="1" applyBorder="1"/>
    <xf numFmtId="2" fontId="3" fillId="0" borderId="26" xfId="0" applyNumberFormat="1" applyFont="1" applyBorder="1"/>
    <xf numFmtId="0" fontId="1" fillId="0" borderId="30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26" fillId="0" borderId="1" xfId="0" applyFont="1" applyBorder="1" applyAlignment="1">
      <alignment vertical="top" wrapText="1"/>
    </xf>
    <xf numFmtId="0" fontId="8" fillId="0" borderId="16" xfId="0" applyFont="1" applyBorder="1" applyAlignment="1">
      <alignment horizontal="center" vertical="center"/>
    </xf>
    <xf numFmtId="0" fontId="13" fillId="0" borderId="1" xfId="0" applyFont="1" applyBorder="1" applyAlignment="1">
      <alignment vertical="center" wrapText="1"/>
    </xf>
    <xf numFmtId="0" fontId="0" fillId="0" borderId="1" xfId="0" applyBorder="1" applyAlignment="1">
      <alignment horizontal="right"/>
    </xf>
    <xf numFmtId="0" fontId="16" fillId="0" borderId="0" xfId="0" applyFont="1" applyAlignment="1">
      <alignment vertical="center"/>
    </xf>
    <xf numFmtId="0" fontId="20" fillId="0" borderId="0" xfId="0" applyFont="1" applyAlignment="1">
      <alignment vertical="center" wrapText="1"/>
    </xf>
    <xf numFmtId="0" fontId="13" fillId="0" borderId="0" xfId="0" applyFont="1" applyAlignment="1">
      <alignment vertical="center" wrapText="1"/>
    </xf>
    <xf numFmtId="0" fontId="16" fillId="0" borderId="0" xfId="0" applyFont="1" applyAlignment="1">
      <alignment horizontal="center" vertical="center"/>
    </xf>
    <xf numFmtId="0" fontId="13" fillId="0" borderId="22" xfId="0" applyFont="1" applyBorder="1"/>
    <xf numFmtId="0" fontId="14" fillId="0" borderId="1" xfId="0" applyFont="1" applyBorder="1" applyAlignment="1">
      <alignment horizontal="center"/>
    </xf>
    <xf numFmtId="0" fontId="18" fillId="2" borderId="39" xfId="0" applyFont="1" applyFill="1" applyBorder="1" applyAlignment="1">
      <alignment horizontal="center"/>
    </xf>
    <xf numFmtId="0" fontId="18" fillId="2" borderId="40" xfId="0" applyFont="1" applyFill="1" applyBorder="1" applyAlignment="1">
      <alignment horizontal="center"/>
    </xf>
    <xf numFmtId="0" fontId="15" fillId="0" borderId="1" xfId="0" applyFont="1" applyBorder="1" applyAlignment="1">
      <alignment wrapText="1"/>
    </xf>
    <xf numFmtId="0" fontId="16" fillId="10" borderId="1" xfId="0" applyFont="1" applyFill="1" applyBorder="1" applyAlignment="1">
      <alignment vertical="top" wrapText="1"/>
    </xf>
    <xf numFmtId="0" fontId="16" fillId="10" borderId="1" xfId="0" applyFont="1" applyFill="1" applyBorder="1" applyAlignment="1">
      <alignment wrapText="1"/>
    </xf>
    <xf numFmtId="0" fontId="15" fillId="0" borderId="1" xfId="0" applyFont="1" applyBorder="1" applyAlignment="1">
      <alignment horizontal="left" wrapText="1"/>
    </xf>
    <xf numFmtId="0" fontId="18" fillId="2" borderId="21" xfId="0" applyFont="1" applyFill="1" applyBorder="1" applyAlignment="1">
      <alignment horizontal="left" vertical="top"/>
    </xf>
    <xf numFmtId="0" fontId="18" fillId="2" borderId="41" xfId="0" applyFont="1" applyFill="1" applyBorder="1" applyAlignment="1">
      <alignment horizontal="center"/>
    </xf>
    <xf numFmtId="0" fontId="18" fillId="2" borderId="42" xfId="0" applyFont="1" applyFill="1" applyBorder="1" applyAlignment="1">
      <alignment horizontal="center"/>
    </xf>
    <xf numFmtId="0" fontId="16" fillId="0" borderId="25" xfId="0" applyFont="1" applyBorder="1" applyAlignment="1" applyProtection="1">
      <alignment horizontal="left"/>
      <protection locked="0"/>
    </xf>
    <xf numFmtId="0" fontId="16" fillId="0" borderId="26" xfId="0" applyFont="1" applyBorder="1" applyAlignment="1" applyProtection="1">
      <alignment horizontal="left"/>
      <protection locked="0"/>
    </xf>
    <xf numFmtId="0" fontId="16" fillId="0" borderId="28" xfId="0" applyFont="1" applyBorder="1" applyAlignment="1" applyProtection="1">
      <alignment horizontal="left" wrapText="1"/>
      <protection locked="0"/>
    </xf>
    <xf numFmtId="0" fontId="15" fillId="0" borderId="24" xfId="0" applyFont="1" applyBorder="1" applyAlignment="1">
      <alignment vertical="top" wrapText="1"/>
    </xf>
    <xf numFmtId="0" fontId="15" fillId="0" borderId="27" xfId="0" applyFont="1" applyBorder="1" applyAlignment="1">
      <alignment vertical="top" wrapText="1"/>
    </xf>
    <xf numFmtId="0" fontId="16" fillId="10" borderId="28" xfId="0" applyFont="1" applyFill="1" applyBorder="1" applyAlignment="1">
      <alignment vertical="top" wrapText="1"/>
    </xf>
    <xf numFmtId="0" fontId="15" fillId="10" borderId="30" xfId="0" applyFont="1" applyFill="1" applyBorder="1" applyAlignment="1">
      <alignment wrapText="1"/>
    </xf>
    <xf numFmtId="0" fontId="15" fillId="0" borderId="30" xfId="0" applyFont="1" applyBorder="1" applyAlignment="1">
      <alignment horizontal="left" wrapText="1"/>
    </xf>
    <xf numFmtId="0" fontId="16" fillId="10" borderId="26" xfId="0" applyFont="1" applyFill="1" applyBorder="1" applyAlignment="1">
      <alignment wrapText="1"/>
    </xf>
    <xf numFmtId="0" fontId="18" fillId="2" borderId="25" xfId="0" applyFont="1" applyFill="1" applyBorder="1" applyAlignment="1">
      <alignment horizontal="center"/>
    </xf>
    <xf numFmtId="0" fontId="18" fillId="2" borderId="26" xfId="0" applyFont="1" applyFill="1" applyBorder="1" applyAlignment="1">
      <alignment horizontal="center"/>
    </xf>
    <xf numFmtId="0" fontId="18" fillId="2" borderId="34" xfId="0" applyFont="1" applyFill="1" applyBorder="1" applyAlignment="1">
      <alignment horizontal="left" vertical="top"/>
    </xf>
    <xf numFmtId="39" fontId="33" fillId="4" borderId="59" xfId="0" applyNumberFormat="1" applyFont="1" applyFill="1" applyBorder="1"/>
    <xf numFmtId="39" fontId="33" fillId="4" borderId="60" xfId="0" applyNumberFormat="1" applyFont="1" applyFill="1" applyBorder="1"/>
    <xf numFmtId="39" fontId="33" fillId="4" borderId="61" xfId="0" applyNumberFormat="1" applyFont="1" applyFill="1" applyBorder="1"/>
    <xf numFmtId="39" fontId="33" fillId="4" borderId="62" xfId="0" applyNumberFormat="1" applyFont="1" applyFill="1" applyBorder="1"/>
    <xf numFmtId="39" fontId="33" fillId="4" borderId="64" xfId="0" applyNumberFormat="1" applyFont="1" applyFill="1" applyBorder="1"/>
    <xf numFmtId="39" fontId="33" fillId="4" borderId="65" xfId="0" applyNumberFormat="1" applyFont="1" applyFill="1" applyBorder="1"/>
    <xf numFmtId="166" fontId="36" fillId="4" borderId="57" xfId="0" applyNumberFormat="1" applyFont="1" applyFill="1" applyBorder="1"/>
    <xf numFmtId="166" fontId="36" fillId="4" borderId="36" xfId="0" applyNumberFormat="1" applyFont="1" applyFill="1" applyBorder="1"/>
    <xf numFmtId="0" fontId="0" fillId="4" borderId="0" xfId="0" applyFill="1"/>
    <xf numFmtId="37" fontId="33" fillId="4" borderId="0" xfId="0" applyNumberFormat="1" applyFont="1" applyFill="1"/>
    <xf numFmtId="165" fontId="33" fillId="4" borderId="0" xfId="0" applyNumberFormat="1" applyFont="1" applyFill="1"/>
    <xf numFmtId="167" fontId="33" fillId="4" borderId="0" xfId="0" applyNumberFormat="1" applyFont="1" applyFill="1"/>
    <xf numFmtId="37" fontId="34" fillId="4" borderId="21" xfId="0" applyNumberFormat="1" applyFont="1" applyFill="1" applyBorder="1" applyAlignment="1">
      <alignment horizontal="left"/>
    </xf>
    <xf numFmtId="37" fontId="33" fillId="4" borderId="41" xfId="0" applyNumberFormat="1" applyFont="1" applyFill="1" applyBorder="1"/>
    <xf numFmtId="37" fontId="33" fillId="4" borderId="42" xfId="0" applyNumberFormat="1" applyFont="1" applyFill="1" applyBorder="1"/>
    <xf numFmtId="37" fontId="33" fillId="4" borderId="22" xfId="0" applyNumberFormat="1" applyFont="1" applyFill="1" applyBorder="1"/>
    <xf numFmtId="37" fontId="35" fillId="4" borderId="0" xfId="0" applyNumberFormat="1" applyFont="1" applyFill="1" applyAlignment="1">
      <alignment horizontal="center"/>
    </xf>
    <xf numFmtId="37" fontId="33" fillId="4" borderId="43" xfId="0" applyNumberFormat="1" applyFont="1" applyFill="1" applyBorder="1"/>
    <xf numFmtId="37" fontId="49" fillId="4" borderId="22" xfId="0" applyNumberFormat="1" applyFont="1" applyFill="1" applyBorder="1" applyAlignment="1">
      <alignment horizontal="left"/>
    </xf>
    <xf numFmtId="37" fontId="41" fillId="2" borderId="56" xfId="0" applyNumberFormat="1" applyFont="1" applyFill="1" applyBorder="1" applyAlignment="1">
      <alignment horizontal="center"/>
    </xf>
    <xf numFmtId="37" fontId="41" fillId="2" borderId="43" xfId="0" applyNumberFormat="1" applyFont="1" applyFill="1" applyBorder="1" applyAlignment="1">
      <alignment horizontal="center"/>
    </xf>
    <xf numFmtId="37" fontId="44" fillId="7" borderId="58" xfId="0" applyNumberFormat="1" applyFont="1" applyFill="1" applyBorder="1" applyAlignment="1">
      <alignment horizontal="center"/>
    </xf>
    <xf numFmtId="37" fontId="42" fillId="4" borderId="43" xfId="0" applyNumberFormat="1" applyFont="1" applyFill="1" applyBorder="1"/>
    <xf numFmtId="37" fontId="42" fillId="8" borderId="58" xfId="0" applyNumberFormat="1" applyFont="1" applyFill="1" applyBorder="1" applyAlignment="1">
      <alignment horizontal="center"/>
    </xf>
    <xf numFmtId="37" fontId="42" fillId="4" borderId="22" xfId="0" applyNumberFormat="1" applyFont="1" applyFill="1" applyBorder="1"/>
    <xf numFmtId="37" fontId="44" fillId="9" borderId="63" xfId="0" applyNumberFormat="1" applyFont="1" applyFill="1" applyBorder="1" applyAlignment="1">
      <alignment horizontal="center"/>
    </xf>
    <xf numFmtId="37" fontId="42" fillId="4" borderId="22" xfId="0" applyNumberFormat="1" applyFont="1" applyFill="1" applyBorder="1" applyAlignment="1">
      <alignment horizontal="left"/>
    </xf>
    <xf numFmtId="37" fontId="33" fillId="4" borderId="0" xfId="0" applyNumberFormat="1" applyFont="1" applyFill="1" applyAlignment="1">
      <alignment horizontal="left"/>
    </xf>
    <xf numFmtId="37" fontId="48" fillId="4" borderId="22" xfId="0" applyNumberFormat="1" applyFont="1" applyFill="1" applyBorder="1"/>
    <xf numFmtId="37" fontId="48" fillId="4" borderId="0" xfId="0" applyNumberFormat="1" applyFont="1" applyFill="1"/>
    <xf numFmtId="37" fontId="48" fillId="4" borderId="0" xfId="0" quotePrefix="1" applyNumberFormat="1" applyFont="1" applyFill="1" applyAlignment="1">
      <alignment horizontal="right"/>
    </xf>
    <xf numFmtId="37" fontId="33" fillId="4" borderId="0" xfId="0" quotePrefix="1" applyNumberFormat="1" applyFont="1" applyFill="1" applyAlignment="1">
      <alignment horizontal="right"/>
    </xf>
    <xf numFmtId="37" fontId="46" fillId="4" borderId="0" xfId="0" applyNumberFormat="1" applyFont="1" applyFill="1" applyAlignment="1">
      <alignment horizontal="right"/>
    </xf>
    <xf numFmtId="37" fontId="45" fillId="4" borderId="67" xfId="0" applyNumberFormat="1" applyFont="1" applyFill="1" applyBorder="1"/>
    <xf numFmtId="37" fontId="45" fillId="4" borderId="68" xfId="0" applyNumberFormat="1" applyFont="1" applyFill="1" applyBorder="1"/>
    <xf numFmtId="37" fontId="46" fillId="4" borderId="0" xfId="0" applyNumberFormat="1" applyFont="1" applyFill="1"/>
    <xf numFmtId="37" fontId="33" fillId="4" borderId="69" xfId="0" applyNumberFormat="1" applyFont="1" applyFill="1" applyBorder="1" applyAlignment="1">
      <alignment horizontal="center"/>
    </xf>
    <xf numFmtId="37" fontId="33" fillId="4" borderId="70" xfId="0" applyNumberFormat="1" applyFont="1" applyFill="1" applyBorder="1"/>
    <xf numFmtId="39" fontId="46" fillId="4" borderId="0" xfId="1" applyNumberFormat="1" applyFont="1" applyFill="1" applyBorder="1" applyProtection="1"/>
    <xf numFmtId="167" fontId="46" fillId="4" borderId="0" xfId="1" applyNumberFormat="1" applyFont="1" applyFill="1" applyBorder="1" applyProtection="1"/>
    <xf numFmtId="37" fontId="33" fillId="4" borderId="23" xfId="0" applyNumberFormat="1" applyFont="1" applyFill="1" applyBorder="1"/>
    <xf numFmtId="37" fontId="33" fillId="4" borderId="20" xfId="0" applyNumberFormat="1" applyFont="1" applyFill="1" applyBorder="1"/>
    <xf numFmtId="37" fontId="33" fillId="4" borderId="44" xfId="0" applyNumberFormat="1" applyFont="1" applyFill="1" applyBorder="1"/>
    <xf numFmtId="37" fontId="40" fillId="10" borderId="53" xfId="0" applyNumberFormat="1" applyFont="1" applyFill="1" applyBorder="1" applyAlignment="1" applyProtection="1">
      <alignment horizontal="right"/>
      <protection locked="0"/>
    </xf>
    <xf numFmtId="165" fontId="40" fillId="10" borderId="53" xfId="0" applyNumberFormat="1" applyFont="1" applyFill="1" applyBorder="1" applyAlignment="1" applyProtection="1">
      <alignment horizontal="right"/>
      <protection locked="0"/>
    </xf>
    <xf numFmtId="37" fontId="43" fillId="10" borderId="53" xfId="0" applyNumberFormat="1" applyFont="1" applyFill="1" applyBorder="1" applyAlignment="1" applyProtection="1">
      <alignment horizontal="right"/>
      <protection locked="0"/>
    </xf>
    <xf numFmtId="165" fontId="43" fillId="10" borderId="47" xfId="0" applyNumberFormat="1" applyFont="1" applyFill="1" applyBorder="1" applyProtection="1">
      <protection locked="0"/>
    </xf>
    <xf numFmtId="37" fontId="43" fillId="10" borderId="46" xfId="0" applyNumberFormat="1" applyFont="1" applyFill="1" applyBorder="1" applyProtection="1">
      <protection locked="0"/>
    </xf>
    <xf numFmtId="37" fontId="43" fillId="10" borderId="53" xfId="0" applyNumberFormat="1" applyFont="1" applyFill="1" applyBorder="1" applyProtection="1">
      <protection locked="0"/>
    </xf>
    <xf numFmtId="37" fontId="43" fillId="10" borderId="47" xfId="0" applyNumberFormat="1" applyFont="1" applyFill="1" applyBorder="1" applyProtection="1">
      <protection locked="0"/>
    </xf>
    <xf numFmtId="37" fontId="51" fillId="4" borderId="67" xfId="0" applyNumberFormat="1" applyFont="1" applyFill="1" applyBorder="1" applyAlignment="1">
      <alignment horizontal="center"/>
    </xf>
    <xf numFmtId="37" fontId="36" fillId="4" borderId="22" xfId="0" applyNumberFormat="1" applyFont="1" applyFill="1" applyBorder="1" applyAlignment="1">
      <alignment horizontal="center"/>
    </xf>
    <xf numFmtId="0" fontId="16" fillId="0" borderId="30" xfId="0" applyFont="1" applyBorder="1" applyAlignment="1" applyProtection="1">
      <alignment horizontal="left" wrapText="1"/>
      <protection locked="0"/>
    </xf>
    <xf numFmtId="0" fontId="15" fillId="0" borderId="25" xfId="0" applyFont="1" applyBorder="1" applyAlignment="1">
      <alignment wrapText="1"/>
    </xf>
    <xf numFmtId="0" fontId="13" fillId="0" borderId="22" xfId="0" applyFont="1" applyBorder="1" applyAlignment="1">
      <alignment horizontal="left" vertical="center" wrapText="1"/>
    </xf>
    <xf numFmtId="0" fontId="13" fillId="0" borderId="43" xfId="0" applyFont="1" applyBorder="1"/>
    <xf numFmtId="0" fontId="14" fillId="0" borderId="22" xfId="0" applyFont="1" applyBorder="1" applyAlignment="1">
      <alignment horizontal="left" vertical="top" wrapText="1"/>
    </xf>
    <xf numFmtId="0" fontId="14" fillId="4" borderId="22" xfId="0" applyFont="1" applyFill="1" applyBorder="1" applyAlignment="1">
      <alignment horizontal="left" vertical="top" wrapText="1"/>
    </xf>
    <xf numFmtId="0" fontId="0" fillId="0" borderId="43" xfId="0" applyBorder="1"/>
    <xf numFmtId="0" fontId="16" fillId="0" borderId="0" xfId="0" applyFont="1"/>
    <xf numFmtId="0" fontId="13" fillId="0" borderId="22" xfId="0" applyFont="1" applyBorder="1" applyAlignment="1">
      <alignment horizontal="left" vertical="top" wrapText="1"/>
    </xf>
    <xf numFmtId="0" fontId="0" fillId="0" borderId="22" xfId="0" applyBorder="1"/>
    <xf numFmtId="0" fontId="18" fillId="2" borderId="0" xfId="0" applyFont="1" applyFill="1" applyAlignment="1">
      <alignment horizontal="left" vertical="top"/>
    </xf>
    <xf numFmtId="0" fontId="13" fillId="0" borderId="44" xfId="0" applyFont="1" applyBorder="1"/>
    <xf numFmtId="0" fontId="13" fillId="5" borderId="26" xfId="0" applyFont="1" applyFill="1" applyBorder="1"/>
    <xf numFmtId="0" fontId="13" fillId="5" borderId="31" xfId="0" applyFont="1" applyFill="1" applyBorder="1"/>
    <xf numFmtId="0" fontId="16" fillId="10" borderId="6" xfId="0" applyFont="1" applyFill="1" applyBorder="1" applyAlignment="1" applyProtection="1">
      <alignment horizontal="left"/>
      <protection locked="0"/>
    </xf>
    <xf numFmtId="0" fontId="16" fillId="10" borderId="1" xfId="0" applyFont="1" applyFill="1" applyBorder="1" applyAlignment="1" applyProtection="1">
      <alignment horizontal="left"/>
      <protection locked="0"/>
    </xf>
    <xf numFmtId="0" fontId="16" fillId="10" borderId="30" xfId="0" applyFont="1" applyFill="1" applyBorder="1" applyAlignment="1" applyProtection="1">
      <alignment wrapText="1"/>
      <protection locked="0"/>
    </xf>
    <xf numFmtId="0" fontId="16" fillId="10" borderId="31" xfId="0" applyFont="1" applyFill="1" applyBorder="1" applyAlignment="1" applyProtection="1">
      <alignment wrapText="1"/>
      <protection locked="0"/>
    </xf>
    <xf numFmtId="37" fontId="38" fillId="2" borderId="22" xfId="0" applyNumberFormat="1" applyFont="1" applyFill="1" applyBorder="1" applyAlignment="1">
      <alignment horizontal="left"/>
    </xf>
    <xf numFmtId="37" fontId="39" fillId="2" borderId="0" xfId="0" applyNumberFormat="1" applyFont="1" applyFill="1"/>
    <xf numFmtId="37" fontId="52" fillId="2" borderId="0" xfId="0" applyNumberFormat="1" applyFont="1" applyFill="1" applyAlignment="1">
      <alignment horizontal="center"/>
    </xf>
    <xf numFmtId="37" fontId="41" fillId="2" borderId="16" xfId="0" applyNumberFormat="1" applyFont="1" applyFill="1" applyBorder="1" applyAlignment="1">
      <alignment horizontal="center"/>
    </xf>
    <xf numFmtId="167" fontId="42" fillId="4" borderId="16" xfId="0" applyNumberFormat="1" applyFont="1" applyFill="1" applyBorder="1"/>
    <xf numFmtId="0" fontId="13" fillId="5" borderId="1" xfId="0" applyFont="1" applyFill="1" applyBorder="1" applyAlignment="1">
      <alignment wrapText="1"/>
    </xf>
    <xf numFmtId="0" fontId="13" fillId="5" borderId="6" xfId="0" applyFont="1" applyFill="1" applyBorder="1" applyAlignment="1">
      <alignment wrapText="1"/>
    </xf>
    <xf numFmtId="0" fontId="13" fillId="5" borderId="5" xfId="0" applyFont="1" applyFill="1" applyBorder="1" applyAlignment="1">
      <alignment wrapText="1"/>
    </xf>
    <xf numFmtId="0" fontId="12" fillId="2" borderId="0" xfId="0" applyFont="1" applyFill="1" applyAlignment="1">
      <alignment vertical="center"/>
    </xf>
    <xf numFmtId="37" fontId="37" fillId="11" borderId="46" xfId="0" applyNumberFormat="1" applyFont="1" applyFill="1" applyBorder="1" applyAlignment="1">
      <alignment horizontal="right"/>
    </xf>
    <xf numFmtId="0" fontId="12" fillId="2" borderId="9" xfId="0" applyFont="1" applyFill="1" applyBorder="1" applyAlignment="1">
      <alignment vertical="center"/>
    </xf>
    <xf numFmtId="0" fontId="12" fillId="2" borderId="21" xfId="0" applyFont="1" applyFill="1" applyBorder="1" applyAlignment="1">
      <alignment vertical="center"/>
    </xf>
    <xf numFmtId="0" fontId="12" fillId="2" borderId="41" xfId="0" applyFont="1" applyFill="1" applyBorder="1" applyAlignment="1">
      <alignment vertical="center"/>
    </xf>
    <xf numFmtId="9" fontId="13" fillId="0" borderId="1" xfId="0" applyNumberFormat="1" applyFont="1" applyBorder="1" applyAlignment="1">
      <alignment horizontal="center"/>
    </xf>
    <xf numFmtId="9" fontId="13" fillId="0" borderId="30" xfId="0" applyNumberFormat="1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11" xfId="0" applyFont="1" applyBorder="1" applyAlignment="1">
      <alignment horizontal="center"/>
    </xf>
    <xf numFmtId="0" fontId="13" fillId="2" borderId="23" xfId="0" applyFont="1" applyFill="1" applyBorder="1" applyAlignment="1">
      <alignment horizontal="center"/>
    </xf>
    <xf numFmtId="0" fontId="13" fillId="2" borderId="44" xfId="0" applyFont="1" applyFill="1" applyBorder="1" applyAlignment="1">
      <alignment horizontal="center"/>
    </xf>
    <xf numFmtId="0" fontId="14" fillId="0" borderId="1" xfId="0" applyFont="1" applyBorder="1"/>
    <xf numFmtId="0" fontId="58" fillId="0" borderId="1" xfId="0" applyFont="1" applyBorder="1" applyAlignment="1">
      <alignment horizontal="center"/>
    </xf>
    <xf numFmtId="0" fontId="58" fillId="0" borderId="27" xfId="0" applyFont="1" applyBorder="1"/>
    <xf numFmtId="0" fontId="58" fillId="0" borderId="29" xfId="0" applyFont="1" applyBorder="1"/>
    <xf numFmtId="166" fontId="36" fillId="5" borderId="57" xfId="0" applyNumberFormat="1" applyFont="1" applyFill="1" applyBorder="1"/>
    <xf numFmtId="166" fontId="36" fillId="5" borderId="36" xfId="0" applyNumberFormat="1" applyFont="1" applyFill="1" applyBorder="1"/>
    <xf numFmtId="39" fontId="33" fillId="5" borderId="59" xfId="0" applyNumberFormat="1" applyFont="1" applyFill="1" applyBorder="1"/>
    <xf numFmtId="39" fontId="33" fillId="5" borderId="60" xfId="0" applyNumberFormat="1" applyFont="1" applyFill="1" applyBorder="1"/>
    <xf numFmtId="39" fontId="33" fillId="5" borderId="61" xfId="0" applyNumberFormat="1" applyFont="1" applyFill="1" applyBorder="1"/>
    <xf numFmtId="39" fontId="33" fillId="5" borderId="62" xfId="0" applyNumberFormat="1" applyFont="1" applyFill="1" applyBorder="1"/>
    <xf numFmtId="39" fontId="33" fillId="5" borderId="64" xfId="0" applyNumberFormat="1" applyFont="1" applyFill="1" applyBorder="1"/>
    <xf numFmtId="39" fontId="33" fillId="5" borderId="65" xfId="0" applyNumberFormat="1" applyFont="1" applyFill="1" applyBorder="1"/>
    <xf numFmtId="9" fontId="13" fillId="5" borderId="1" xfId="0" applyNumberFormat="1" applyFont="1" applyFill="1" applyBorder="1" applyAlignment="1">
      <alignment horizontal="center"/>
    </xf>
    <xf numFmtId="9" fontId="13" fillId="5" borderId="30" xfId="0" applyNumberFormat="1" applyFont="1" applyFill="1" applyBorder="1" applyAlignment="1">
      <alignment horizontal="center"/>
    </xf>
    <xf numFmtId="0" fontId="15" fillId="2" borderId="79" xfId="0" applyFont="1" applyFill="1" applyBorder="1" applyAlignment="1">
      <alignment horizontal="left" vertical="top"/>
    </xf>
    <xf numFmtId="0" fontId="18" fillId="2" borderId="80" xfId="0" applyFont="1" applyFill="1" applyBorder="1" applyAlignment="1">
      <alignment horizontal="center"/>
    </xf>
    <xf numFmtId="0" fontId="18" fillId="2" borderId="81" xfId="0" applyFont="1" applyFill="1" applyBorder="1" applyAlignment="1">
      <alignment horizontal="center"/>
    </xf>
    <xf numFmtId="0" fontId="13" fillId="0" borderId="23" xfId="0" applyFont="1" applyBorder="1" applyAlignment="1">
      <alignment horizontal="left" vertical="top" wrapText="1"/>
    </xf>
    <xf numFmtId="0" fontId="15" fillId="0" borderId="20" xfId="0" applyFont="1" applyBorder="1" applyAlignment="1">
      <alignment horizontal="left" vertical="top" wrapText="1"/>
    </xf>
    <xf numFmtId="0" fontId="16" fillId="0" borderId="20" xfId="0" applyFont="1" applyBorder="1" applyAlignment="1">
      <alignment wrapText="1"/>
    </xf>
    <xf numFmtId="0" fontId="16" fillId="0" borderId="20" xfId="0" applyFont="1" applyBorder="1"/>
    <xf numFmtId="0" fontId="3" fillId="0" borderId="24" xfId="0" applyFont="1" applyBorder="1"/>
    <xf numFmtId="0" fontId="3" fillId="0" borderId="27" xfId="0" applyFont="1" applyBorder="1"/>
    <xf numFmtId="0" fontId="3" fillId="0" borderId="27" xfId="0" applyFont="1" applyBorder="1" applyAlignment="1">
      <alignment horizontal="left" indent="3"/>
    </xf>
    <xf numFmtId="0" fontId="3" fillId="0" borderId="29" xfId="0" applyFont="1" applyBorder="1" applyAlignment="1">
      <alignment horizontal="left" indent="3"/>
    </xf>
    <xf numFmtId="0" fontId="0" fillId="0" borderId="0" xfId="0" applyAlignment="1">
      <alignment vertical="top"/>
    </xf>
    <xf numFmtId="0" fontId="0" fillId="0" borderId="43" xfId="0" applyBorder="1" applyAlignment="1">
      <alignment vertical="top"/>
    </xf>
    <xf numFmtId="0" fontId="32" fillId="2" borderId="10" xfId="0" applyFont="1" applyFill="1" applyBorder="1" applyAlignment="1">
      <alignment horizontal="center"/>
    </xf>
    <xf numFmtId="0" fontId="60" fillId="2" borderId="10" xfId="0" applyFont="1" applyFill="1" applyBorder="1" applyAlignment="1">
      <alignment horizontal="center"/>
    </xf>
    <xf numFmtId="0" fontId="46" fillId="0" borderId="25" xfId="0" applyFont="1" applyBorder="1" applyAlignment="1">
      <alignment vertical="top"/>
    </xf>
    <xf numFmtId="0" fontId="46" fillId="0" borderId="1" xfId="0" applyFont="1" applyBorder="1" applyAlignment="1">
      <alignment vertical="top"/>
    </xf>
    <xf numFmtId="0" fontId="54" fillId="8" borderId="25" xfId="0" applyFont="1" applyFill="1" applyBorder="1" applyAlignment="1" applyProtection="1">
      <alignment vertical="top"/>
      <protection locked="0"/>
    </xf>
    <xf numFmtId="0" fontId="54" fillId="8" borderId="1" xfId="0" applyFont="1" applyFill="1" applyBorder="1" applyAlignment="1" applyProtection="1">
      <alignment vertical="top"/>
      <protection locked="0"/>
    </xf>
    <xf numFmtId="0" fontId="54" fillId="8" borderId="30" xfId="0" applyFont="1" applyFill="1" applyBorder="1" applyAlignment="1" applyProtection="1">
      <alignment vertical="top"/>
      <protection locked="0"/>
    </xf>
    <xf numFmtId="0" fontId="46" fillId="0" borderId="26" xfId="0" applyFont="1" applyBorder="1" applyAlignment="1" applyProtection="1">
      <alignment vertical="top"/>
      <protection locked="0"/>
    </xf>
    <xf numFmtId="0" fontId="46" fillId="0" borderId="28" xfId="0" applyFont="1" applyBorder="1" applyAlignment="1" applyProtection="1">
      <alignment vertical="top"/>
      <protection locked="0"/>
    </xf>
    <xf numFmtId="0" fontId="46" fillId="0" borderId="31" xfId="0" applyFont="1" applyBorder="1" applyAlignment="1" applyProtection="1">
      <alignment vertical="top"/>
      <protection locked="0"/>
    </xf>
    <xf numFmtId="0" fontId="64" fillId="0" borderId="24" xfId="0" applyFont="1" applyBorder="1" applyAlignment="1">
      <alignment horizontal="left" vertical="top" wrapText="1"/>
    </xf>
    <xf numFmtId="0" fontId="64" fillId="0" borderId="27" xfId="0" applyFont="1" applyBorder="1" applyAlignment="1">
      <alignment horizontal="left" vertical="top" wrapText="1"/>
    </xf>
    <xf numFmtId="0" fontId="61" fillId="0" borderId="27" xfId="0" applyFont="1" applyBorder="1" applyAlignment="1">
      <alignment vertical="top"/>
    </xf>
    <xf numFmtId="0" fontId="61" fillId="0" borderId="27" xfId="0" applyFont="1" applyBorder="1" applyAlignment="1">
      <alignment vertical="top" wrapText="1"/>
    </xf>
    <xf numFmtId="0" fontId="64" fillId="0" borderId="29" xfId="0" applyFont="1" applyBorder="1" applyAlignment="1">
      <alignment horizontal="left" vertical="top" wrapText="1"/>
    </xf>
    <xf numFmtId="0" fontId="64" fillId="0" borderId="27" xfId="0" applyFont="1" applyBorder="1"/>
    <xf numFmtId="0" fontId="61" fillId="0" borderId="5" xfId="0" applyFont="1" applyBorder="1" applyAlignment="1">
      <alignment horizontal="left"/>
    </xf>
    <xf numFmtId="0" fontId="16" fillId="10" borderId="28" xfId="0" applyFont="1" applyFill="1" applyBorder="1" applyAlignment="1">
      <alignment wrapText="1"/>
    </xf>
    <xf numFmtId="0" fontId="15" fillId="0" borderId="25" xfId="0" applyFont="1" applyBorder="1" applyAlignment="1">
      <alignment horizontal="left" vertical="top" wrapText="1"/>
    </xf>
    <xf numFmtId="0" fontId="15" fillId="10" borderId="39" xfId="0" applyFont="1" applyFill="1" applyBorder="1" applyAlignment="1">
      <alignment wrapText="1"/>
    </xf>
    <xf numFmtId="0" fontId="0" fillId="0" borderId="72" xfId="0" applyBorder="1"/>
    <xf numFmtId="0" fontId="46" fillId="0" borderId="30" xfId="0" applyFont="1" applyBorder="1" applyAlignment="1">
      <alignment vertical="top"/>
    </xf>
    <xf numFmtId="0" fontId="32" fillId="12" borderId="0" xfId="0" applyFont="1" applyFill="1" applyAlignment="1">
      <alignment horizontal="center"/>
    </xf>
    <xf numFmtId="14" fontId="32" fillId="12" borderId="0" xfId="0" applyNumberFormat="1" applyFont="1" applyFill="1" applyAlignment="1">
      <alignment horizontal="center"/>
    </xf>
    <xf numFmtId="0" fontId="32" fillId="12" borderId="0" xfId="0" applyFont="1" applyFill="1" applyAlignment="1">
      <alignment horizontal="center" wrapText="1"/>
    </xf>
    <xf numFmtId="0" fontId="0" fillId="4" borderId="0" xfId="0" applyFill="1" applyAlignment="1">
      <alignment wrapText="1"/>
    </xf>
    <xf numFmtId="0" fontId="0" fillId="2" borderId="22" xfId="0" applyFill="1" applyBorder="1"/>
    <xf numFmtId="0" fontId="0" fillId="2" borderId="0" xfId="0" applyFill="1"/>
    <xf numFmtId="0" fontId="0" fillId="2" borderId="43" xfId="0" applyFill="1" applyBorder="1"/>
    <xf numFmtId="0" fontId="59" fillId="0" borderId="22" xfId="0" applyFont="1" applyBorder="1" applyAlignment="1">
      <alignment horizontal="left" indent="3"/>
    </xf>
    <xf numFmtId="0" fontId="59" fillId="0" borderId="0" xfId="0" applyFont="1"/>
    <xf numFmtId="0" fontId="32" fillId="2" borderId="49" xfId="0" applyFont="1" applyFill="1" applyBorder="1" applyAlignment="1">
      <alignment horizontal="center"/>
    </xf>
    <xf numFmtId="0" fontId="32" fillId="2" borderId="76" xfId="0" applyFont="1" applyFill="1" applyBorder="1" applyAlignment="1">
      <alignment horizontal="center"/>
    </xf>
    <xf numFmtId="0" fontId="5" fillId="4" borderId="1" xfId="0" applyFont="1" applyFill="1" applyBorder="1" applyAlignment="1">
      <alignment vertical="top"/>
    </xf>
    <xf numFmtId="0" fontId="5" fillId="4" borderId="1" xfId="0" applyFont="1" applyFill="1" applyBorder="1" applyAlignment="1">
      <alignment vertical="top" wrapText="1"/>
    </xf>
    <xf numFmtId="0" fontId="13" fillId="0" borderId="25" xfId="0" applyFont="1" applyBorder="1" applyAlignment="1">
      <alignment vertical="center" wrapText="1"/>
    </xf>
    <xf numFmtId="0" fontId="25" fillId="0" borderId="27" xfId="0" applyFont="1" applyBorder="1" applyAlignment="1">
      <alignment horizontal="left" vertical="center" wrapText="1"/>
    </xf>
    <xf numFmtId="0" fontId="25" fillId="0" borderId="29" xfId="0" applyFont="1" applyBorder="1" applyAlignment="1">
      <alignment horizontal="left" vertical="center" wrapText="1"/>
    </xf>
    <xf numFmtId="0" fontId="13" fillId="0" borderId="30" xfId="0" applyFont="1" applyBorder="1" applyAlignment="1">
      <alignment vertical="center" wrapText="1"/>
    </xf>
    <xf numFmtId="0" fontId="13" fillId="0" borderId="30" xfId="0" applyFont="1" applyBorder="1" applyAlignment="1" applyProtection="1">
      <alignment horizontal="center" vertical="center"/>
      <protection locked="0"/>
    </xf>
    <xf numFmtId="0" fontId="12" fillId="2" borderId="75" xfId="0" applyFont="1" applyFill="1" applyBorder="1" applyAlignment="1">
      <alignment vertical="center"/>
    </xf>
    <xf numFmtId="0" fontId="12" fillId="2" borderId="33" xfId="0" applyFont="1" applyFill="1" applyBorder="1" applyAlignment="1">
      <alignment vertical="center"/>
    </xf>
    <xf numFmtId="0" fontId="12" fillId="2" borderId="37" xfId="0" applyFont="1" applyFill="1" applyBorder="1" applyAlignment="1">
      <alignment vertical="center"/>
    </xf>
    <xf numFmtId="0" fontId="14" fillId="0" borderId="27" xfId="0" applyFont="1" applyBorder="1"/>
    <xf numFmtId="0" fontId="26" fillId="0" borderId="27" xfId="0" applyFont="1" applyBorder="1" applyAlignment="1">
      <alignment vertical="center" wrapText="1"/>
    </xf>
    <xf numFmtId="0" fontId="26" fillId="0" borderId="29" xfId="0" applyFont="1" applyBorder="1" applyAlignment="1">
      <alignment vertical="center" wrapText="1"/>
    </xf>
    <xf numFmtId="0" fontId="5" fillId="0" borderId="30" xfId="0" applyFont="1" applyBorder="1" applyAlignment="1">
      <alignment vertical="center" wrapText="1"/>
    </xf>
    <xf numFmtId="0" fontId="0" fillId="0" borderId="30" xfId="0" applyBorder="1" applyAlignment="1" applyProtection="1">
      <alignment horizontal="center" vertical="center"/>
      <protection locked="0"/>
    </xf>
    <xf numFmtId="0" fontId="26" fillId="0" borderId="27" xfId="0" applyFont="1" applyBorder="1" applyAlignment="1">
      <alignment horizontal="left" vertical="center" wrapText="1"/>
    </xf>
    <xf numFmtId="0" fontId="26" fillId="0" borderId="29" xfId="0" applyFont="1" applyBorder="1" applyAlignment="1">
      <alignment horizontal="left" vertical="center" wrapText="1"/>
    </xf>
    <xf numFmtId="0" fontId="12" fillId="2" borderId="42" xfId="0" applyFont="1" applyFill="1" applyBorder="1" applyAlignment="1">
      <alignment vertical="center"/>
    </xf>
    <xf numFmtId="0" fontId="13" fillId="0" borderId="17" xfId="0" applyFont="1" applyBorder="1"/>
    <xf numFmtId="0" fontId="13" fillId="0" borderId="18" xfId="0" applyFont="1" applyBorder="1"/>
    <xf numFmtId="0" fontId="3" fillId="0" borderId="45" xfId="0" applyFont="1" applyBorder="1"/>
    <xf numFmtId="0" fontId="15" fillId="3" borderId="79" xfId="0" applyFont="1" applyFill="1" applyBorder="1" applyAlignment="1">
      <alignment horizontal="left" vertical="top" wrapText="1"/>
    </xf>
    <xf numFmtId="0" fontId="15" fillId="0" borderId="80" xfId="0" applyFont="1" applyBorder="1" applyAlignment="1">
      <alignment horizontal="left" vertical="top" wrapText="1"/>
    </xf>
    <xf numFmtId="0" fontId="0" fillId="0" borderId="0" xfId="0" applyAlignment="1">
      <alignment horizontal="center" vertical="top"/>
    </xf>
    <xf numFmtId="0" fontId="0" fillId="0" borderId="43" xfId="0" applyBorder="1" applyAlignment="1">
      <alignment horizontal="center" vertical="top"/>
    </xf>
    <xf numFmtId="0" fontId="16" fillId="0" borderId="1" xfId="0" applyFont="1" applyBorder="1" applyAlignment="1" applyProtection="1">
      <alignment wrapText="1"/>
      <protection locked="0"/>
    </xf>
    <xf numFmtId="0" fontId="15" fillId="0" borderId="27" xfId="0" applyFont="1" applyBorder="1" applyAlignment="1">
      <alignment horizontal="left" vertical="top" wrapText="1"/>
    </xf>
    <xf numFmtId="0" fontId="15" fillId="0" borderId="1" xfId="0" applyFont="1" applyBorder="1" applyAlignment="1" applyProtection="1">
      <alignment horizontal="right" vertical="top" wrapText="1"/>
      <protection locked="0"/>
    </xf>
    <xf numFmtId="0" fontId="15" fillId="0" borderId="27" xfId="0" applyFont="1" applyBorder="1" applyAlignment="1">
      <alignment horizontal="left" vertical="top" wrapText="1" indent="3"/>
    </xf>
    <xf numFmtId="0" fontId="15" fillId="0" borderId="29" xfId="0" applyFont="1" applyBorder="1" applyAlignment="1">
      <alignment horizontal="left" vertical="top" wrapText="1"/>
    </xf>
    <xf numFmtId="0" fontId="15" fillId="0" borderId="30" xfId="0" applyFont="1" applyBorder="1" applyAlignment="1">
      <alignment horizontal="left" vertical="top" wrapText="1"/>
    </xf>
    <xf numFmtId="0" fontId="15" fillId="0" borderId="1" xfId="0" applyFont="1" applyBorder="1" applyAlignment="1">
      <alignment horizontal="left" vertical="top" wrapText="1"/>
    </xf>
    <xf numFmtId="0" fontId="16" fillId="10" borderId="30" xfId="0" applyFont="1" applyFill="1" applyBorder="1" applyAlignment="1">
      <alignment horizontal="center" wrapText="1"/>
    </xf>
    <xf numFmtId="0" fontId="16" fillId="10" borderId="31" xfId="0" applyFont="1" applyFill="1" applyBorder="1" applyAlignment="1">
      <alignment horizontal="center" wrapText="1"/>
    </xf>
    <xf numFmtId="0" fontId="16" fillId="10" borderId="1" xfId="0" applyFont="1" applyFill="1" applyBorder="1" applyAlignment="1">
      <alignment horizontal="center" wrapText="1"/>
    </xf>
    <xf numFmtId="0" fontId="16" fillId="10" borderId="28" xfId="0" applyFont="1" applyFill="1" applyBorder="1" applyAlignment="1">
      <alignment horizontal="center" wrapText="1"/>
    </xf>
    <xf numFmtId="0" fontId="16" fillId="10" borderId="1" xfId="0" applyFont="1" applyFill="1" applyBorder="1" applyAlignment="1">
      <alignment horizontal="left" wrapText="1"/>
    </xf>
    <xf numFmtId="0" fontId="16" fillId="10" borderId="28" xfId="0" applyFont="1" applyFill="1" applyBorder="1" applyAlignment="1">
      <alignment horizontal="left" wrapText="1"/>
    </xf>
    <xf numFmtId="0" fontId="15" fillId="6" borderId="1" xfId="0" applyFont="1" applyFill="1" applyBorder="1" applyAlignment="1">
      <alignment horizontal="center" vertical="center"/>
    </xf>
    <xf numFmtId="2" fontId="0" fillId="0" borderId="1" xfId="0" applyNumberFormat="1" applyBorder="1" applyAlignment="1">
      <alignment horizontal="right"/>
    </xf>
    <xf numFmtId="0" fontId="13" fillId="0" borderId="1" xfId="0" applyFont="1" applyBorder="1" applyAlignment="1" applyProtection="1">
      <alignment horizontal="center" vertical="center"/>
      <protection locked="0"/>
    </xf>
    <xf numFmtId="0" fontId="16" fillId="6" borderId="10" xfId="0" applyFont="1" applyFill="1" applyBorder="1" applyAlignment="1">
      <alignment horizontal="center" vertical="center"/>
    </xf>
    <xf numFmtId="0" fontId="16" fillId="6" borderId="1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10" fontId="5" fillId="0" borderId="1" xfId="0" applyNumberFormat="1" applyFont="1" applyBorder="1" applyAlignment="1" applyProtection="1">
      <alignment horizontal="center" vertical="center"/>
      <protection hidden="1"/>
    </xf>
    <xf numFmtId="10" fontId="5" fillId="0" borderId="28" xfId="0" applyNumberFormat="1" applyFont="1" applyBorder="1" applyAlignment="1" applyProtection="1">
      <alignment horizontal="center" vertical="center"/>
      <protection hidden="1"/>
    </xf>
    <xf numFmtId="10" fontId="5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left" vertical="top"/>
    </xf>
    <xf numFmtId="0" fontId="5" fillId="0" borderId="10" xfId="0" applyFont="1" applyBorder="1" applyAlignment="1">
      <alignment vertical="center" wrapText="1"/>
    </xf>
    <xf numFmtId="0" fontId="5" fillId="0" borderId="87" xfId="0" applyFont="1" applyBorder="1" applyAlignment="1">
      <alignment vertical="center" wrapText="1"/>
    </xf>
    <xf numFmtId="0" fontId="5" fillId="0" borderId="86" xfId="0" applyFont="1" applyBorder="1" applyAlignment="1">
      <alignment vertical="center" wrapText="1"/>
    </xf>
    <xf numFmtId="0" fontId="65" fillId="0" borderId="27" xfId="2" applyFill="1" applyBorder="1" applyAlignment="1" applyProtection="1">
      <alignment horizontal="left" vertical="top" wrapText="1"/>
    </xf>
    <xf numFmtId="0" fontId="1" fillId="0" borderId="0" xfId="0" applyFont="1"/>
    <xf numFmtId="0" fontId="1" fillId="0" borderId="0" xfId="0" applyFont="1" applyAlignment="1">
      <alignment horizontal="right"/>
    </xf>
    <xf numFmtId="0" fontId="0" fillId="0" borderId="0" xfId="0" applyAlignment="1">
      <alignment horizontal="right"/>
    </xf>
    <xf numFmtId="0" fontId="65" fillId="0" borderId="1" xfId="2" applyBorder="1" applyAlignment="1" applyProtection="1">
      <alignment wrapText="1"/>
      <protection locked="0"/>
    </xf>
    <xf numFmtId="0" fontId="0" fillId="0" borderId="0" xfId="0" applyAlignment="1">
      <alignment horizontal="left"/>
    </xf>
    <xf numFmtId="0" fontId="3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wrapText="1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13" borderId="77" xfId="0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0" fillId="13" borderId="28" xfId="0" applyFill="1" applyBorder="1" applyAlignment="1" applyProtection="1">
      <alignment horizontal="center" vertical="center"/>
      <protection locked="0"/>
    </xf>
    <xf numFmtId="0" fontId="0" fillId="13" borderId="31" xfId="0" applyFill="1" applyBorder="1" applyAlignment="1" applyProtection="1">
      <alignment horizontal="center" vertical="center"/>
      <protection locked="0"/>
    </xf>
    <xf numFmtId="0" fontId="26" fillId="0" borderId="0" xfId="0" applyFont="1" applyAlignment="1">
      <alignment horizontal="center"/>
    </xf>
    <xf numFmtId="0" fontId="68" fillId="0" borderId="0" xfId="0" applyFont="1"/>
    <xf numFmtId="0" fontId="69" fillId="0" borderId="0" xfId="0" applyFont="1"/>
    <xf numFmtId="0" fontId="1" fillId="0" borderId="0" xfId="0" applyFont="1" applyAlignment="1">
      <alignment horizontal="left"/>
    </xf>
    <xf numFmtId="0" fontId="3" fillId="0" borderId="73" xfId="0" applyFont="1" applyBorder="1" applyAlignment="1">
      <alignment horizontal="right"/>
    </xf>
    <xf numFmtId="0" fontId="3" fillId="0" borderId="48" xfId="0" applyFont="1" applyBorder="1" applyAlignment="1">
      <alignment horizontal="right"/>
    </xf>
    <xf numFmtId="0" fontId="3" fillId="0" borderId="85" xfId="0" applyFont="1" applyBorder="1" applyAlignment="1">
      <alignment horizontal="right"/>
    </xf>
    <xf numFmtId="0" fontId="1" fillId="0" borderId="10" xfId="0" applyFont="1" applyBorder="1" applyAlignment="1">
      <alignment horizontal="right" vertical="top" wrapText="1"/>
    </xf>
    <xf numFmtId="0" fontId="1" fillId="0" borderId="3" xfId="0" applyFont="1" applyBorder="1" applyAlignment="1">
      <alignment horizontal="right" vertical="top" wrapText="1"/>
    </xf>
    <xf numFmtId="0" fontId="65" fillId="0" borderId="25" xfId="2" applyBorder="1" applyAlignment="1" applyProtection="1">
      <alignment wrapText="1"/>
      <protection locked="0"/>
    </xf>
    <xf numFmtId="0" fontId="0" fillId="14" borderId="77" xfId="0" applyFill="1" applyBorder="1" applyAlignment="1" applyProtection="1">
      <alignment horizontal="center" vertical="center"/>
      <protection locked="0"/>
    </xf>
    <xf numFmtId="0" fontId="0" fillId="14" borderId="28" xfId="0" applyFill="1" applyBorder="1" applyAlignment="1" applyProtection="1">
      <alignment horizontal="center" vertical="center"/>
      <protection locked="0"/>
    </xf>
    <xf numFmtId="0" fontId="0" fillId="14" borderId="31" xfId="0" applyFill="1" applyBorder="1" applyAlignment="1" applyProtection="1">
      <alignment horizontal="center" vertical="center"/>
      <protection locked="0"/>
    </xf>
    <xf numFmtId="0" fontId="1" fillId="14" borderId="1" xfId="0" applyFont="1" applyFill="1" applyBorder="1" applyAlignment="1" applyProtection="1">
      <alignment horizontal="center" vertical="center"/>
      <protection locked="0"/>
    </xf>
    <xf numFmtId="0" fontId="3" fillId="14" borderId="3" xfId="0" applyFont="1" applyFill="1" applyBorder="1" applyAlignment="1" applyProtection="1">
      <alignment horizontal="right" vertical="top" wrapText="1"/>
      <protection locked="0"/>
    </xf>
    <xf numFmtId="0" fontId="0" fillId="14" borderId="1" xfId="0" applyFill="1" applyBorder="1" applyProtection="1">
      <protection locked="0"/>
    </xf>
    <xf numFmtId="0" fontId="0" fillId="14" borderId="1" xfId="0" applyFill="1" applyBorder="1" applyAlignment="1" applyProtection="1">
      <alignment horizontal="center" vertical="center"/>
      <protection locked="0"/>
    </xf>
    <xf numFmtId="0" fontId="3" fillId="14" borderId="2" xfId="0" applyFont="1" applyFill="1" applyBorder="1" applyAlignment="1" applyProtection="1">
      <alignment horizontal="right" vertical="top" wrapText="1"/>
      <protection locked="0"/>
    </xf>
    <xf numFmtId="0" fontId="0" fillId="15" borderId="1" xfId="0" applyFill="1" applyBorder="1" applyAlignment="1">
      <alignment horizontal="center" vertical="center"/>
    </xf>
    <xf numFmtId="0" fontId="1" fillId="15" borderId="1" xfId="0" applyFont="1" applyFill="1" applyBorder="1" applyAlignment="1">
      <alignment horizontal="center" vertical="top" wrapText="1"/>
    </xf>
    <xf numFmtId="0" fontId="15" fillId="0" borderId="25" xfId="0" applyFont="1" applyBorder="1" applyAlignment="1">
      <alignment horizontal="left" vertical="top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top" wrapText="1"/>
    </xf>
    <xf numFmtId="0" fontId="32" fillId="12" borderId="0" xfId="0" applyFont="1" applyFill="1" applyAlignment="1">
      <alignment horizontal="center" vertical="center"/>
    </xf>
    <xf numFmtId="17" fontId="5" fillId="4" borderId="1" xfId="0" quotePrefix="1" applyNumberFormat="1" applyFont="1" applyFill="1" applyBorder="1" applyAlignment="1">
      <alignment horizontal="center" vertical="center"/>
    </xf>
    <xf numFmtId="0" fontId="5" fillId="4" borderId="1" xfId="0" quotePrefix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17" fontId="5" fillId="4" borderId="1" xfId="0" applyNumberFormat="1" applyFont="1" applyFill="1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14" fontId="5" fillId="4" borderId="1" xfId="0" applyNumberFormat="1" applyFont="1" applyFill="1" applyBorder="1" applyAlignment="1">
      <alignment horizontal="center"/>
    </xf>
    <xf numFmtId="14" fontId="0" fillId="4" borderId="0" xfId="0" applyNumberFormat="1" applyFill="1" applyAlignment="1">
      <alignment horizontal="center"/>
    </xf>
    <xf numFmtId="0" fontId="3" fillId="0" borderId="6" xfId="0" applyFont="1" applyBorder="1" applyAlignment="1" applyProtection="1">
      <alignment horizontal="center"/>
      <protection locked="0"/>
    </xf>
    <xf numFmtId="0" fontId="3" fillId="0" borderId="4" xfId="0" applyFont="1" applyBorder="1" applyAlignment="1" applyProtection="1">
      <alignment horizontal="center"/>
      <protection locked="0"/>
    </xf>
    <xf numFmtId="0" fontId="3" fillId="0" borderId="35" xfId="0" applyFont="1" applyBorder="1" applyAlignment="1" applyProtection="1">
      <alignment horizontal="center"/>
      <protection locked="0"/>
    </xf>
    <xf numFmtId="168" fontId="3" fillId="0" borderId="6" xfId="0" applyNumberFormat="1" applyFont="1" applyBorder="1" applyAlignment="1" applyProtection="1">
      <alignment horizontal="center"/>
      <protection locked="0"/>
    </xf>
    <xf numFmtId="168" fontId="3" fillId="0" borderId="4" xfId="0" applyNumberFormat="1" applyFont="1" applyBorder="1" applyAlignment="1" applyProtection="1">
      <alignment horizontal="center"/>
      <protection locked="0"/>
    </xf>
    <xf numFmtId="168" fontId="3" fillId="0" borderId="35" xfId="0" applyNumberFormat="1" applyFont="1" applyBorder="1" applyAlignment="1" applyProtection="1">
      <alignment horizontal="center"/>
      <protection locked="0"/>
    </xf>
    <xf numFmtId="0" fontId="47" fillId="2" borderId="21" xfId="0" applyFont="1" applyFill="1" applyBorder="1" applyAlignment="1">
      <alignment horizontal="left" vertical="center"/>
    </xf>
    <xf numFmtId="0" fontId="47" fillId="2" borderId="41" xfId="0" applyFont="1" applyFill="1" applyBorder="1" applyAlignment="1">
      <alignment horizontal="left" vertical="center"/>
    </xf>
    <xf numFmtId="0" fontId="47" fillId="2" borderId="42" xfId="0" applyFont="1" applyFill="1" applyBorder="1" applyAlignment="1">
      <alignment horizontal="left" vertical="center"/>
    </xf>
    <xf numFmtId="168" fontId="3" fillId="0" borderId="25" xfId="0" applyNumberFormat="1" applyFont="1" applyBorder="1" applyAlignment="1" applyProtection="1">
      <alignment horizontal="center"/>
      <protection locked="0"/>
    </xf>
    <xf numFmtId="168" fontId="3" fillId="0" borderId="26" xfId="0" applyNumberFormat="1" applyFont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3" fillId="0" borderId="28" xfId="0" applyFont="1" applyBorder="1" applyAlignment="1" applyProtection="1">
      <alignment horizontal="center"/>
      <protection locked="0"/>
    </xf>
    <xf numFmtId="0" fontId="46" fillId="0" borderId="1" xfId="0" applyFont="1" applyBorder="1" applyAlignment="1">
      <alignment horizontal="left" vertical="center" wrapText="1"/>
    </xf>
    <xf numFmtId="0" fontId="46" fillId="0" borderId="76" xfId="0" applyFont="1" applyBorder="1" applyAlignment="1" applyProtection="1">
      <alignment horizontal="center" vertical="top"/>
      <protection locked="0"/>
    </xf>
    <xf numFmtId="0" fontId="46" fillId="0" borderId="77" xfId="0" applyFont="1" applyBorder="1" applyAlignment="1" applyProtection="1">
      <alignment horizontal="center" vertical="top"/>
      <protection locked="0"/>
    </xf>
    <xf numFmtId="0" fontId="3" fillId="0" borderId="11" xfId="0" applyFont="1" applyBorder="1" applyAlignment="1" applyProtection="1">
      <alignment horizontal="center"/>
      <protection locked="0"/>
    </xf>
    <xf numFmtId="0" fontId="3" fillId="0" borderId="12" xfId="0" applyFont="1" applyBorder="1" applyAlignment="1" applyProtection="1">
      <alignment horizontal="center"/>
      <protection locked="0"/>
    </xf>
    <xf numFmtId="0" fontId="3" fillId="0" borderId="36" xfId="0" applyFont="1" applyBorder="1" applyAlignment="1" applyProtection="1">
      <alignment horizontal="center"/>
      <protection locked="0"/>
    </xf>
    <xf numFmtId="0" fontId="1" fillId="0" borderId="21" xfId="0" applyFont="1" applyBorder="1" applyAlignment="1">
      <alignment horizontal="left" vertical="top" wrapText="1"/>
    </xf>
    <xf numFmtId="0" fontId="1" fillId="0" borderId="41" xfId="0" applyFont="1" applyBorder="1" applyAlignment="1">
      <alignment horizontal="left" vertical="top" wrapText="1"/>
    </xf>
    <xf numFmtId="0" fontId="1" fillId="0" borderId="42" xfId="0" applyFont="1" applyBorder="1" applyAlignment="1">
      <alignment horizontal="left" vertical="top" wrapText="1"/>
    </xf>
    <xf numFmtId="0" fontId="5" fillId="0" borderId="22" xfId="0" applyFont="1" applyBorder="1" applyAlignment="1">
      <alignment horizontal="left" vertical="top" wrapText="1" indent="3"/>
    </xf>
    <xf numFmtId="0" fontId="5" fillId="0" borderId="0" xfId="0" applyFont="1" applyAlignment="1">
      <alignment horizontal="left" vertical="top" wrapText="1" indent="3"/>
    </xf>
    <xf numFmtId="0" fontId="5" fillId="0" borderId="43" xfId="0" applyFont="1" applyBorder="1" applyAlignment="1">
      <alignment horizontal="left" vertical="top" wrapText="1" indent="3"/>
    </xf>
    <xf numFmtId="0" fontId="0" fillId="0" borderId="23" xfId="0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0" fontId="0" fillId="0" borderId="44" xfId="0" applyBorder="1" applyAlignment="1">
      <alignment horizontal="left" vertical="top"/>
    </xf>
    <xf numFmtId="0" fontId="1" fillId="0" borderId="22" xfId="0" applyFont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43" xfId="0" applyBorder="1" applyAlignment="1">
      <alignment horizontal="left" vertical="top" wrapText="1"/>
    </xf>
    <xf numFmtId="0" fontId="0" fillId="0" borderId="22" xfId="0" applyBorder="1" applyAlignment="1">
      <alignment horizontal="center" vertical="top"/>
    </xf>
    <xf numFmtId="0" fontId="0" fillId="0" borderId="0" xfId="0" applyAlignment="1">
      <alignment horizontal="center" vertical="top"/>
    </xf>
    <xf numFmtId="0" fontId="0" fillId="0" borderId="43" xfId="0" applyBorder="1" applyAlignment="1">
      <alignment horizontal="center" vertical="top"/>
    </xf>
    <xf numFmtId="0" fontId="1" fillId="0" borderId="22" xfId="0" applyFont="1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43" xfId="0" applyBorder="1" applyAlignment="1">
      <alignment horizontal="left" vertical="top"/>
    </xf>
    <xf numFmtId="0" fontId="3" fillId="0" borderId="22" xfId="0" applyFont="1" applyBorder="1" applyAlignment="1">
      <alignment horizontal="left" vertical="top"/>
    </xf>
    <xf numFmtId="0" fontId="3" fillId="0" borderId="0" xfId="0" applyFont="1" applyAlignment="1">
      <alignment horizontal="left" vertical="top"/>
    </xf>
    <xf numFmtId="0" fontId="3" fillId="0" borderId="43" xfId="0" applyFont="1" applyBorder="1" applyAlignment="1">
      <alignment horizontal="left" vertical="top"/>
    </xf>
    <xf numFmtId="0" fontId="14" fillId="3" borderId="46" xfId="0" applyFont="1" applyFill="1" applyBorder="1" applyAlignment="1">
      <alignment horizontal="left" vertical="top" wrapText="1"/>
    </xf>
    <xf numFmtId="0" fontId="14" fillId="3" borderId="53" xfId="0" applyFont="1" applyFill="1" applyBorder="1" applyAlignment="1">
      <alignment horizontal="left" vertical="top" wrapText="1"/>
    </xf>
    <xf numFmtId="0" fontId="14" fillId="3" borderId="47" xfId="0" applyFont="1" applyFill="1" applyBorder="1" applyAlignment="1">
      <alignment horizontal="left" vertical="top" wrapText="1"/>
    </xf>
    <xf numFmtId="0" fontId="16" fillId="10" borderId="25" xfId="0" applyFont="1" applyFill="1" applyBorder="1" applyAlignment="1">
      <alignment horizontal="center" wrapText="1"/>
    </xf>
    <xf numFmtId="0" fontId="14" fillId="3" borderId="17" xfId="0" applyFont="1" applyFill="1" applyBorder="1" applyAlignment="1">
      <alignment horizontal="left" vertical="top" wrapText="1"/>
    </xf>
    <xf numFmtId="0" fontId="14" fillId="3" borderId="18" xfId="0" applyFont="1" applyFill="1" applyBorder="1" applyAlignment="1">
      <alignment horizontal="left" vertical="top" wrapText="1"/>
    </xf>
    <xf numFmtId="0" fontId="14" fillId="3" borderId="19" xfId="0" applyFont="1" applyFill="1" applyBorder="1" applyAlignment="1">
      <alignment horizontal="left" vertical="top" wrapText="1"/>
    </xf>
    <xf numFmtId="0" fontId="16" fillId="10" borderId="1" xfId="0" applyFont="1" applyFill="1" applyBorder="1" applyAlignment="1">
      <alignment horizontal="left" vertical="top" wrapText="1"/>
    </xf>
    <xf numFmtId="0" fontId="16" fillId="0" borderId="1" xfId="0" applyFont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16" fillId="0" borderId="6" xfId="0" applyFont="1" applyBorder="1" applyAlignment="1" applyProtection="1">
      <alignment horizontal="left" wrapText="1"/>
      <protection locked="0"/>
    </xf>
    <xf numFmtId="0" fontId="16" fillId="0" borderId="4" xfId="0" applyFont="1" applyBorder="1" applyAlignment="1" applyProtection="1">
      <alignment horizontal="left" wrapText="1"/>
      <protection locked="0"/>
    </xf>
    <xf numFmtId="0" fontId="16" fillId="0" borderId="35" xfId="0" applyFont="1" applyBorder="1" applyAlignment="1" applyProtection="1">
      <alignment horizontal="left" wrapText="1"/>
      <protection locked="0"/>
    </xf>
    <xf numFmtId="0" fontId="16" fillId="0" borderId="11" xfId="0" applyFont="1" applyBorder="1" applyAlignment="1" applyProtection="1">
      <alignment horizontal="left" wrapText="1"/>
      <protection locked="0"/>
    </xf>
    <xf numFmtId="0" fontId="16" fillId="0" borderId="12" xfId="0" applyFont="1" applyBorder="1" applyAlignment="1" applyProtection="1">
      <alignment horizontal="left" wrapText="1"/>
      <protection locked="0"/>
    </xf>
    <xf numFmtId="0" fontId="16" fillId="0" borderId="36" xfId="0" applyFont="1" applyBorder="1" applyAlignment="1" applyProtection="1">
      <alignment horizontal="left" wrapText="1"/>
      <protection locked="0"/>
    </xf>
    <xf numFmtId="0" fontId="15" fillId="0" borderId="27" xfId="0" applyFont="1" applyBorder="1" applyAlignment="1">
      <alignment horizontal="left" vertical="top" wrapText="1"/>
    </xf>
    <xf numFmtId="0" fontId="15" fillId="0" borderId="1" xfId="0" applyFont="1" applyBorder="1" applyAlignment="1">
      <alignment horizontal="left" vertical="top" wrapText="1"/>
    </xf>
    <xf numFmtId="0" fontId="16" fillId="10" borderId="30" xfId="0" applyFont="1" applyFill="1" applyBorder="1" applyAlignment="1">
      <alignment horizontal="center" wrapText="1"/>
    </xf>
    <xf numFmtId="0" fontId="16" fillId="10" borderId="31" xfId="0" applyFont="1" applyFill="1" applyBorder="1" applyAlignment="1">
      <alignment horizontal="center" wrapText="1"/>
    </xf>
    <xf numFmtId="0" fontId="15" fillId="10" borderId="25" xfId="0" applyFont="1" applyFill="1" applyBorder="1" applyAlignment="1">
      <alignment horizontal="center" vertical="top" wrapText="1"/>
    </xf>
    <xf numFmtId="0" fontId="15" fillId="10" borderId="26" xfId="0" applyFont="1" applyFill="1" applyBorder="1" applyAlignment="1">
      <alignment horizontal="center" vertical="top" wrapText="1"/>
    </xf>
    <xf numFmtId="0" fontId="0" fillId="10" borderId="1" xfId="0" applyFill="1" applyBorder="1" applyAlignment="1">
      <alignment horizontal="center" vertical="top" wrapText="1"/>
    </xf>
    <xf numFmtId="0" fontId="0" fillId="10" borderId="28" xfId="0" applyFill="1" applyBorder="1" applyAlignment="1">
      <alignment horizontal="center" vertical="top" wrapText="1"/>
    </xf>
    <xf numFmtId="0" fontId="16" fillId="10" borderId="1" xfId="0" applyFont="1" applyFill="1" applyBorder="1" applyAlignment="1">
      <alignment horizontal="center" wrapText="1"/>
    </xf>
    <xf numFmtId="0" fontId="16" fillId="10" borderId="28" xfId="0" applyFont="1" applyFill="1" applyBorder="1" applyAlignment="1">
      <alignment horizontal="center" wrapText="1"/>
    </xf>
    <xf numFmtId="0" fontId="14" fillId="3" borderId="21" xfId="0" applyFont="1" applyFill="1" applyBorder="1" applyAlignment="1">
      <alignment horizontal="left" vertical="top" wrapText="1"/>
    </xf>
    <xf numFmtId="0" fontId="14" fillId="3" borderId="22" xfId="0" applyFont="1" applyFill="1" applyBorder="1" applyAlignment="1">
      <alignment horizontal="left" vertical="top" wrapText="1"/>
    </xf>
    <xf numFmtId="0" fontId="14" fillId="3" borderId="23" xfId="0" applyFont="1" applyFill="1" applyBorder="1" applyAlignment="1">
      <alignment horizontal="left" vertical="top" wrapText="1"/>
    </xf>
    <xf numFmtId="0" fontId="15" fillId="10" borderId="1" xfId="0" applyFont="1" applyFill="1" applyBorder="1" applyAlignment="1">
      <alignment horizontal="center" wrapText="1"/>
    </xf>
    <xf numFmtId="0" fontId="15" fillId="10" borderId="28" xfId="0" applyFont="1" applyFill="1" applyBorder="1" applyAlignment="1">
      <alignment horizontal="center" wrapText="1"/>
    </xf>
    <xf numFmtId="0" fontId="15" fillId="10" borderId="30" xfId="0" applyFont="1" applyFill="1" applyBorder="1" applyAlignment="1">
      <alignment horizontal="center" wrapText="1"/>
    </xf>
    <xf numFmtId="0" fontId="15" fillId="10" borderId="31" xfId="0" applyFont="1" applyFill="1" applyBorder="1" applyAlignment="1">
      <alignment horizontal="center" wrapText="1"/>
    </xf>
    <xf numFmtId="0" fontId="15" fillId="10" borderId="6" xfId="0" applyFont="1" applyFill="1" applyBorder="1" applyAlignment="1">
      <alignment horizontal="center" wrapText="1"/>
    </xf>
    <xf numFmtId="0" fontId="15" fillId="10" borderId="5" xfId="0" applyFont="1" applyFill="1" applyBorder="1" applyAlignment="1">
      <alignment horizontal="center" wrapText="1"/>
    </xf>
    <xf numFmtId="0" fontId="15" fillId="3" borderId="17" xfId="0" applyFont="1" applyFill="1" applyBorder="1" applyAlignment="1">
      <alignment horizontal="left" vertical="top" wrapText="1"/>
    </xf>
    <xf numFmtId="0" fontId="15" fillId="3" borderId="19" xfId="0" applyFont="1" applyFill="1" applyBorder="1" applyAlignment="1">
      <alignment horizontal="left" vertical="top" wrapText="1"/>
    </xf>
    <xf numFmtId="0" fontId="19" fillId="0" borderId="1" xfId="0" applyFont="1" applyBorder="1" applyAlignment="1">
      <alignment horizontal="center"/>
    </xf>
    <xf numFmtId="0" fontId="19" fillId="0" borderId="28" xfId="0" applyFont="1" applyBorder="1" applyAlignment="1">
      <alignment horizontal="center"/>
    </xf>
    <xf numFmtId="0" fontId="15" fillId="0" borderId="1" xfId="0" applyFont="1" applyBorder="1" applyAlignment="1" applyProtection="1">
      <alignment horizontal="right" vertical="top" wrapText="1"/>
      <protection locked="0"/>
    </xf>
    <xf numFmtId="0" fontId="15" fillId="0" borderId="27" xfId="0" applyFont="1" applyBorder="1" applyAlignment="1">
      <alignment horizontal="left" vertical="top" wrapText="1" indent="3"/>
    </xf>
    <xf numFmtId="0" fontId="15" fillId="0" borderId="29" xfId="0" applyFont="1" applyBorder="1" applyAlignment="1">
      <alignment horizontal="left" vertical="top" wrapText="1"/>
    </xf>
    <xf numFmtId="0" fontId="15" fillId="0" borderId="30" xfId="0" applyFont="1" applyBorder="1" applyAlignment="1">
      <alignment horizontal="left" vertical="top" wrapText="1"/>
    </xf>
    <xf numFmtId="0" fontId="16" fillId="0" borderId="32" xfId="0" applyFont="1" applyBorder="1" applyAlignment="1" applyProtection="1">
      <alignment horizontal="left" wrapText="1"/>
      <protection locked="0"/>
    </xf>
    <xf numFmtId="0" fontId="0" fillId="0" borderId="33" xfId="0" applyBorder="1" applyAlignment="1"/>
    <xf numFmtId="0" fontId="0" fillId="0" borderId="37" xfId="0" applyBorder="1" applyAlignment="1"/>
    <xf numFmtId="0" fontId="16" fillId="0" borderId="1" xfId="0" applyFont="1" applyBorder="1" applyAlignment="1" applyProtection="1">
      <alignment horizontal="center" wrapText="1"/>
      <protection locked="0"/>
    </xf>
    <xf numFmtId="0" fontId="16" fillId="0" borderId="28" xfId="0" applyFont="1" applyBorder="1" applyAlignment="1" applyProtection="1">
      <alignment horizontal="center" wrapText="1"/>
      <protection locked="0"/>
    </xf>
    <xf numFmtId="0" fontId="16" fillId="10" borderId="25" xfId="0" applyFont="1" applyFill="1" applyBorder="1" applyAlignment="1">
      <alignment horizontal="left" wrapText="1"/>
    </xf>
    <xf numFmtId="0" fontId="16" fillId="10" borderId="26" xfId="0" applyFont="1" applyFill="1" applyBorder="1" applyAlignment="1">
      <alignment horizontal="left" wrapText="1"/>
    </xf>
    <xf numFmtId="0" fontId="16" fillId="10" borderId="1" xfId="0" applyFont="1" applyFill="1" applyBorder="1" applyAlignment="1">
      <alignment horizontal="left" wrapText="1"/>
    </xf>
    <xf numFmtId="0" fontId="16" fillId="10" borderId="28" xfId="0" applyFont="1" applyFill="1" applyBorder="1" applyAlignment="1">
      <alignment horizontal="left" wrapText="1"/>
    </xf>
    <xf numFmtId="0" fontId="12" fillId="2" borderId="21" xfId="0" applyFont="1" applyFill="1" applyBorder="1" applyAlignment="1">
      <alignment horizontal="left" vertical="center"/>
    </xf>
    <xf numFmtId="0" fontId="12" fillId="2" borderId="41" xfId="0" applyFont="1" applyFill="1" applyBorder="1" applyAlignment="1">
      <alignment horizontal="left" vertical="center"/>
    </xf>
    <xf numFmtId="0" fontId="12" fillId="2" borderId="42" xfId="0" applyFont="1" applyFill="1" applyBorder="1" applyAlignment="1">
      <alignment horizontal="left" vertical="center"/>
    </xf>
    <xf numFmtId="0" fontId="16" fillId="0" borderId="25" xfId="0" applyFont="1" applyBorder="1" applyAlignment="1" applyProtection="1">
      <alignment horizontal="center" wrapText="1"/>
      <protection locked="0"/>
    </xf>
    <xf numFmtId="0" fontId="16" fillId="0" borderId="26" xfId="0" applyFont="1" applyBorder="1" applyAlignment="1" applyProtection="1">
      <alignment horizontal="center" wrapText="1"/>
      <protection locked="0"/>
    </xf>
    <xf numFmtId="0" fontId="16" fillId="0" borderId="6" xfId="0" applyFont="1" applyBorder="1" applyAlignment="1" applyProtection="1">
      <alignment horizontal="center" wrapText="1"/>
      <protection locked="0"/>
    </xf>
    <xf numFmtId="0" fontId="16" fillId="0" borderId="4" xfId="0" applyFont="1" applyBorder="1" applyAlignment="1" applyProtection="1">
      <alignment horizontal="center" wrapText="1"/>
      <protection locked="0"/>
    </xf>
    <xf numFmtId="0" fontId="16" fillId="0" borderId="35" xfId="0" applyFont="1" applyBorder="1" applyAlignment="1" applyProtection="1">
      <alignment horizontal="center" wrapText="1"/>
      <protection locked="0"/>
    </xf>
    <xf numFmtId="0" fontId="16" fillId="0" borderId="33" xfId="0" applyFont="1" applyBorder="1" applyAlignment="1" applyProtection="1">
      <alignment horizontal="left" wrapText="1"/>
      <protection locked="0"/>
    </xf>
    <xf numFmtId="0" fontId="16" fillId="0" borderId="37" xfId="0" applyFont="1" applyBorder="1" applyAlignment="1" applyProtection="1">
      <alignment horizontal="left" wrapText="1"/>
      <protection locked="0"/>
    </xf>
    <xf numFmtId="168" fontId="16" fillId="10" borderId="80" xfId="0" applyNumberFormat="1" applyFont="1" applyFill="1" applyBorder="1" applyAlignment="1" applyProtection="1">
      <alignment horizontal="center"/>
      <protection locked="0"/>
    </xf>
    <xf numFmtId="168" fontId="16" fillId="10" borderId="81" xfId="0" applyNumberFormat="1" applyFont="1" applyFill="1" applyBorder="1" applyAlignment="1" applyProtection="1">
      <alignment horizontal="center"/>
      <protection locked="0"/>
    </xf>
    <xf numFmtId="0" fontId="19" fillId="10" borderId="1" xfId="0" applyFont="1" applyFill="1" applyBorder="1" applyAlignment="1">
      <alignment horizontal="left" vertical="top" wrapText="1"/>
    </xf>
    <xf numFmtId="0" fontId="19" fillId="10" borderId="28" xfId="0" applyFont="1" applyFill="1" applyBorder="1" applyAlignment="1">
      <alignment horizontal="left" vertical="top" wrapText="1"/>
    </xf>
    <xf numFmtId="0" fontId="14" fillId="3" borderId="17" xfId="0" applyFont="1" applyFill="1" applyBorder="1" applyAlignment="1">
      <alignment vertical="top" wrapText="1"/>
    </xf>
    <xf numFmtId="0" fontId="14" fillId="3" borderId="18" xfId="0" applyFont="1" applyFill="1" applyBorder="1" applyAlignment="1">
      <alignment vertical="top" wrapText="1"/>
    </xf>
    <xf numFmtId="0" fontId="14" fillId="3" borderId="19" xfId="0" applyFont="1" applyFill="1" applyBorder="1" applyAlignment="1">
      <alignment vertical="top" wrapText="1"/>
    </xf>
    <xf numFmtId="0" fontId="3" fillId="0" borderId="45" xfId="0" applyFont="1" applyBorder="1" applyAlignment="1">
      <alignment horizontal="center" vertical="top" wrapText="1"/>
    </xf>
    <xf numFmtId="0" fontId="3" fillId="0" borderId="27" xfId="0" applyFont="1" applyBorder="1" applyAlignment="1">
      <alignment horizontal="center" vertical="top" wrapText="1"/>
    </xf>
    <xf numFmtId="0" fontId="3" fillId="0" borderId="29" xfId="0" applyFont="1" applyBorder="1" applyAlignment="1">
      <alignment horizontal="center" vertical="top" wrapText="1"/>
    </xf>
    <xf numFmtId="0" fontId="4" fillId="15" borderId="10" xfId="0" applyFont="1" applyFill="1" applyBorder="1" applyAlignment="1">
      <alignment horizontal="center" vertical="center"/>
    </xf>
    <xf numFmtId="0" fontId="4" fillId="15" borderId="2" xfId="0" applyFont="1" applyFill="1" applyBorder="1" applyAlignment="1">
      <alignment horizontal="center" vertical="center"/>
    </xf>
    <xf numFmtId="0" fontId="4" fillId="13" borderId="10" xfId="0" applyFont="1" applyFill="1" applyBorder="1" applyAlignment="1">
      <alignment horizontal="center" vertical="center"/>
    </xf>
    <xf numFmtId="0" fontId="4" fillId="13" borderId="2" xfId="0" applyFont="1" applyFill="1" applyBorder="1" applyAlignment="1">
      <alignment horizontal="center" vertical="center"/>
    </xf>
    <xf numFmtId="0" fontId="4" fillId="14" borderId="10" xfId="0" applyFont="1" applyFill="1" applyBorder="1" applyAlignment="1">
      <alignment horizontal="center" vertical="center"/>
    </xf>
    <xf numFmtId="0" fontId="4" fillId="14" borderId="2" xfId="0" applyFont="1" applyFill="1" applyBorder="1" applyAlignment="1">
      <alignment horizontal="center" vertical="center"/>
    </xf>
    <xf numFmtId="37" fontId="43" fillId="4" borderId="1" xfId="0" applyNumberFormat="1" applyFont="1" applyFill="1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37" fontId="33" fillId="4" borderId="6" xfId="0" applyNumberFormat="1" applyFont="1" applyFill="1" applyBorder="1" applyAlignment="1" applyProtection="1">
      <alignment horizontal="center"/>
      <protection locked="0"/>
    </xf>
    <xf numFmtId="37" fontId="33" fillId="4" borderId="4" xfId="0" applyNumberFormat="1" applyFont="1" applyFill="1" applyBorder="1" applyAlignment="1" applyProtection="1">
      <alignment horizontal="center"/>
      <protection locked="0"/>
    </xf>
    <xf numFmtId="37" fontId="33" fillId="4" borderId="5" xfId="0" applyNumberFormat="1" applyFont="1" applyFill="1" applyBorder="1" applyAlignment="1" applyProtection="1">
      <alignment horizontal="center"/>
      <protection locked="0"/>
    </xf>
    <xf numFmtId="37" fontId="43" fillId="4" borderId="6" xfId="0" applyNumberFormat="1" applyFont="1" applyFill="1" applyBorder="1" applyAlignment="1" applyProtection="1">
      <alignment horizontal="center"/>
      <protection locked="0"/>
    </xf>
    <xf numFmtId="37" fontId="43" fillId="4" borderId="4" xfId="0" applyNumberFormat="1" applyFont="1" applyFill="1" applyBorder="1" applyAlignment="1" applyProtection="1">
      <alignment horizontal="center"/>
      <protection locked="0"/>
    </xf>
    <xf numFmtId="37" fontId="43" fillId="4" borderId="5" xfId="0" applyNumberFormat="1" applyFont="1" applyFill="1" applyBorder="1" applyAlignment="1" applyProtection="1">
      <alignment horizontal="center"/>
      <protection locked="0"/>
    </xf>
    <xf numFmtId="37" fontId="38" fillId="2" borderId="54" xfId="0" applyNumberFormat="1" applyFont="1" applyFill="1" applyBorder="1" applyAlignment="1">
      <alignment horizontal="center"/>
    </xf>
    <xf numFmtId="37" fontId="39" fillId="2" borderId="55" xfId="0" applyNumberFormat="1" applyFont="1" applyFill="1" applyBorder="1" applyAlignment="1">
      <alignment horizontal="center"/>
    </xf>
    <xf numFmtId="37" fontId="38" fillId="2" borderId="21" xfId="0" applyNumberFormat="1" applyFont="1" applyFill="1" applyBorder="1" applyAlignment="1">
      <alignment horizontal="center"/>
    </xf>
    <xf numFmtId="37" fontId="38" fillId="2" borderId="22" xfId="0" applyNumberFormat="1" applyFont="1" applyFill="1" applyBorder="1" applyAlignment="1">
      <alignment horizontal="center"/>
    </xf>
    <xf numFmtId="37" fontId="38" fillId="2" borderId="71" xfId="0" applyNumberFormat="1" applyFont="1" applyFill="1" applyBorder="1" applyAlignment="1">
      <alignment horizontal="center"/>
    </xf>
    <xf numFmtId="37" fontId="53" fillId="2" borderId="66" xfId="0" applyNumberFormat="1" applyFont="1" applyFill="1" applyBorder="1" applyAlignment="1">
      <alignment horizontal="center" vertical="center"/>
    </xf>
    <xf numFmtId="0" fontId="47" fillId="2" borderId="50" xfId="0" applyFont="1" applyFill="1" applyBorder="1" applyAlignment="1">
      <alignment horizontal="left" vertical="center"/>
    </xf>
    <xf numFmtId="0" fontId="47" fillId="2" borderId="51" xfId="0" applyFont="1" applyFill="1" applyBorder="1" applyAlignment="1">
      <alignment horizontal="left" vertical="center"/>
    </xf>
    <xf numFmtId="0" fontId="47" fillId="2" borderId="52" xfId="0" applyFont="1" applyFill="1" applyBorder="1" applyAlignment="1">
      <alignment horizontal="left" vertical="center"/>
    </xf>
    <xf numFmtId="37" fontId="38" fillId="2" borderId="21" xfId="0" applyNumberFormat="1" applyFont="1" applyFill="1" applyBorder="1" applyAlignment="1" applyProtection="1">
      <alignment horizontal="left"/>
      <protection locked="0"/>
    </xf>
    <xf numFmtId="37" fontId="38" fillId="2" borderId="41" xfId="0" applyNumberFormat="1" applyFont="1" applyFill="1" applyBorder="1" applyAlignment="1" applyProtection="1">
      <alignment horizontal="left"/>
      <protection locked="0"/>
    </xf>
    <xf numFmtId="37" fontId="38" fillId="2" borderId="42" xfId="0" applyNumberFormat="1" applyFont="1" applyFill="1" applyBorder="1" applyAlignment="1" applyProtection="1">
      <alignment horizontal="left"/>
      <protection locked="0"/>
    </xf>
    <xf numFmtId="14" fontId="13" fillId="5" borderId="1" xfId="0" applyNumberFormat="1" applyFont="1" applyFill="1" applyBorder="1" applyAlignment="1">
      <alignment horizontal="center" wrapText="1"/>
    </xf>
    <xf numFmtId="0" fontId="13" fillId="5" borderId="1" xfId="0" applyFont="1" applyFill="1" applyBorder="1" applyAlignment="1">
      <alignment horizontal="center" wrapText="1"/>
    </xf>
    <xf numFmtId="0" fontId="1" fillId="0" borderId="1" xfId="0" applyFont="1" applyBorder="1" applyAlignment="1" applyProtection="1">
      <alignment vertical="center" wrapText="1"/>
      <protection locked="0"/>
    </xf>
    <xf numFmtId="0" fontId="0" fillId="0" borderId="1" xfId="0" applyBorder="1" applyAlignment="1" applyProtection="1">
      <alignment vertical="center" wrapText="1"/>
      <protection locked="0"/>
    </xf>
    <xf numFmtId="0" fontId="1" fillId="0" borderId="1" xfId="0" applyFont="1" applyBorder="1" applyAlignment="1" applyProtection="1">
      <alignment horizontal="center" vertical="top" wrapText="1"/>
      <protection hidden="1"/>
    </xf>
    <xf numFmtId="0" fontId="1" fillId="0" borderId="30" xfId="0" applyFont="1" applyBorder="1" applyAlignment="1" applyProtection="1">
      <alignment horizontal="center" vertical="top" wrapText="1"/>
      <protection hidden="1"/>
    </xf>
    <xf numFmtId="0" fontId="5" fillId="0" borderId="27" xfId="0" applyFont="1" applyBorder="1" applyAlignment="1" applyProtection="1">
      <alignment horizontal="center" vertical="top" wrapText="1"/>
      <protection hidden="1"/>
    </xf>
    <xf numFmtId="0" fontId="5" fillId="0" borderId="29" xfId="0" applyFont="1" applyBorder="1" applyAlignment="1" applyProtection="1">
      <alignment horizontal="center" vertical="top" wrapText="1"/>
      <protection hidden="1"/>
    </xf>
    <xf numFmtId="0" fontId="15" fillId="6" borderId="1" xfId="0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horizontal="center" vertical="center"/>
    </xf>
    <xf numFmtId="0" fontId="23" fillId="2" borderId="14" xfId="0" applyFont="1" applyFill="1" applyBorder="1" applyAlignment="1">
      <alignment horizontal="center" vertical="center"/>
    </xf>
    <xf numFmtId="0" fontId="23" fillId="2" borderId="15" xfId="0" applyFont="1" applyFill="1" applyBorder="1" applyAlignment="1">
      <alignment horizontal="center" vertical="center"/>
    </xf>
    <xf numFmtId="0" fontId="23" fillId="2" borderId="8" xfId="0" applyFont="1" applyFill="1" applyBorder="1" applyAlignment="1">
      <alignment horizontal="center" vertical="center"/>
    </xf>
    <xf numFmtId="0" fontId="23" fillId="2" borderId="7" xfId="0" applyFont="1" applyFill="1" applyBorder="1" applyAlignment="1">
      <alignment horizontal="center" vertical="center"/>
    </xf>
    <xf numFmtId="0" fontId="2" fillId="0" borderId="24" xfId="0" applyFont="1" applyBorder="1" applyAlignment="1">
      <alignment horizontal="left" vertical="center" wrapText="1" indent="5"/>
    </xf>
    <xf numFmtId="0" fontId="2" fillId="0" borderId="25" xfId="0" applyFont="1" applyBorder="1" applyAlignment="1">
      <alignment horizontal="left" vertical="center" wrapText="1" indent="5"/>
    </xf>
    <xf numFmtId="0" fontId="2" fillId="0" borderId="27" xfId="0" applyFont="1" applyBorder="1" applyAlignment="1">
      <alignment horizontal="left" vertical="center" wrapText="1" indent="5"/>
    </xf>
    <xf numFmtId="0" fontId="2" fillId="0" borderId="1" xfId="0" applyFont="1" applyBorder="1" applyAlignment="1">
      <alignment horizontal="left" vertical="center" wrapText="1" indent="5"/>
    </xf>
    <xf numFmtId="0" fontId="2" fillId="0" borderId="29" xfId="0" applyFont="1" applyBorder="1" applyAlignment="1">
      <alignment horizontal="left" vertical="center" wrapText="1" indent="5"/>
    </xf>
    <xf numFmtId="0" fontId="2" fillId="0" borderId="30" xfId="0" applyFont="1" applyBorder="1" applyAlignment="1">
      <alignment horizontal="left" vertical="center" wrapText="1" indent="5"/>
    </xf>
    <xf numFmtId="0" fontId="23" fillId="2" borderId="72" xfId="0" applyFont="1" applyFill="1" applyBorder="1" applyAlignment="1">
      <alignment horizontal="center" vertical="center"/>
    </xf>
    <xf numFmtId="0" fontId="23" fillId="2" borderId="82" xfId="0" applyFont="1" applyFill="1" applyBorder="1" applyAlignment="1">
      <alignment horizontal="center" vertical="center"/>
    </xf>
    <xf numFmtId="0" fontId="21" fillId="2" borderId="2" xfId="0" applyFont="1" applyFill="1" applyBorder="1" applyAlignment="1">
      <alignment horizontal="center" vertical="center"/>
    </xf>
    <xf numFmtId="0" fontId="16" fillId="6" borderId="10" xfId="0" applyFont="1" applyFill="1" applyBorder="1" applyAlignment="1">
      <alignment horizontal="center" vertical="center"/>
    </xf>
    <xf numFmtId="0" fontId="50" fillId="8" borderId="72" xfId="0" applyFont="1" applyFill="1" applyBorder="1" applyAlignment="1">
      <alignment horizontal="center"/>
    </xf>
    <xf numFmtId="0" fontId="50" fillId="8" borderId="0" xfId="0" applyFont="1" applyFill="1" applyAlignment="1">
      <alignment horizontal="center"/>
    </xf>
    <xf numFmtId="0" fontId="50" fillId="8" borderId="43" xfId="0" applyFont="1" applyFill="1" applyBorder="1" applyAlignment="1">
      <alignment horizontal="center"/>
    </xf>
    <xf numFmtId="0" fontId="8" fillId="0" borderId="27" xfId="0" applyFont="1" applyBorder="1" applyAlignment="1">
      <alignment horizontal="center" vertical="top" wrapText="1"/>
    </xf>
    <xf numFmtId="0" fontId="8" fillId="0" borderId="29" xfId="0" applyFont="1" applyBorder="1" applyAlignment="1">
      <alignment horizontal="center" vertical="top" wrapText="1"/>
    </xf>
    <xf numFmtId="0" fontId="25" fillId="0" borderId="73" xfId="0" applyFont="1" applyBorder="1" applyAlignment="1">
      <alignment horizontal="left" vertical="center" wrapText="1"/>
    </xf>
    <xf numFmtId="0" fontId="25" fillId="0" borderId="48" xfId="0" applyFont="1" applyBorder="1" applyAlignment="1">
      <alignment horizontal="left" vertical="center" wrapText="1"/>
    </xf>
    <xf numFmtId="0" fontId="25" fillId="0" borderId="45" xfId="0" applyFont="1" applyBorder="1" applyAlignment="1">
      <alignment horizontal="left" vertical="center" wrapText="1"/>
    </xf>
    <xf numFmtId="0" fontId="25" fillId="0" borderId="49" xfId="0" applyFont="1" applyBorder="1" applyAlignment="1">
      <alignment horizontal="left" vertical="center" wrapText="1"/>
    </xf>
    <xf numFmtId="2" fontId="0" fillId="0" borderId="1" xfId="0" applyNumberFormat="1" applyBorder="1" applyAlignment="1">
      <alignment horizontal="right"/>
    </xf>
    <xf numFmtId="0" fontId="62" fillId="8" borderId="1" xfId="0" applyFont="1" applyFill="1" applyBorder="1" applyAlignment="1" applyProtection="1">
      <alignment vertical="center" wrapText="1"/>
      <protection locked="0"/>
    </xf>
    <xf numFmtId="0" fontId="62" fillId="8" borderId="28" xfId="0" applyFont="1" applyFill="1" applyBorder="1" applyAlignment="1" applyProtection="1">
      <alignment vertical="center" wrapText="1"/>
      <protection locked="0"/>
    </xf>
    <xf numFmtId="0" fontId="13" fillId="0" borderId="1" xfId="0" applyFont="1" applyBorder="1" applyAlignment="1" applyProtection="1">
      <alignment vertical="center" wrapText="1"/>
      <protection locked="0"/>
    </xf>
    <xf numFmtId="0" fontId="13" fillId="0" borderId="28" xfId="0" applyFont="1" applyBorder="1" applyAlignment="1" applyProtection="1">
      <alignment vertical="center" wrapText="1"/>
      <protection locked="0"/>
    </xf>
    <xf numFmtId="0" fontId="13" fillId="0" borderId="30" xfId="0" applyFont="1" applyBorder="1" applyAlignment="1" applyProtection="1">
      <alignment vertical="center" wrapText="1"/>
      <protection locked="0"/>
    </xf>
    <xf numFmtId="0" fontId="13" fillId="0" borderId="31" xfId="0" applyFont="1" applyBorder="1" applyAlignment="1" applyProtection="1">
      <alignment vertical="center" wrapText="1"/>
      <protection locked="0"/>
    </xf>
    <xf numFmtId="0" fontId="13" fillId="0" borderId="1" xfId="0" applyFont="1" applyBorder="1" applyAlignment="1" applyProtection="1">
      <alignment horizontal="center" vertical="center"/>
      <protection locked="0"/>
    </xf>
    <xf numFmtId="0" fontId="13" fillId="0" borderId="25" xfId="0" applyFont="1" applyBorder="1" applyAlignment="1" applyProtection="1">
      <alignment vertical="center" wrapText="1"/>
      <protection locked="0"/>
    </xf>
    <xf numFmtId="0" fontId="13" fillId="0" borderId="26" xfId="0" applyFont="1" applyBorder="1" applyAlignment="1" applyProtection="1">
      <alignment vertical="center" wrapText="1"/>
      <protection locked="0"/>
    </xf>
    <xf numFmtId="0" fontId="13" fillId="0" borderId="25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 vertical="top" wrapText="1"/>
    </xf>
    <xf numFmtId="0" fontId="3" fillId="0" borderId="30" xfId="0" applyFont="1" applyBorder="1" applyAlignment="1">
      <alignment horizontal="center" vertical="top" wrapText="1"/>
    </xf>
    <xf numFmtId="164" fontId="0" fillId="0" borderId="1" xfId="0" applyNumberFormat="1" applyBorder="1" applyAlignment="1">
      <alignment horizontal="right"/>
    </xf>
    <xf numFmtId="0" fontId="55" fillId="8" borderId="1" xfId="0" applyFont="1" applyFill="1" applyBorder="1" applyAlignment="1" applyProtection="1">
      <alignment vertical="center" wrapText="1"/>
      <protection locked="0"/>
    </xf>
    <xf numFmtId="0" fontId="16" fillId="6" borderId="1" xfId="0" applyFont="1" applyFill="1" applyBorder="1" applyAlignment="1">
      <alignment horizontal="center" vertical="center"/>
    </xf>
    <xf numFmtId="0" fontId="26" fillId="0" borderId="10" xfId="0" applyFont="1" applyBorder="1" applyAlignment="1">
      <alignment horizontal="left" vertical="top" wrapText="1"/>
    </xf>
    <xf numFmtId="0" fontId="26" fillId="0" borderId="3" xfId="0" applyFont="1" applyBorder="1" applyAlignment="1">
      <alignment horizontal="left" vertical="top" wrapText="1"/>
    </xf>
    <xf numFmtId="0" fontId="26" fillId="0" borderId="2" xfId="0" applyFont="1" applyBorder="1" applyAlignment="1">
      <alignment horizontal="left" vertical="top" wrapText="1"/>
    </xf>
    <xf numFmtId="0" fontId="26" fillId="0" borderId="10" xfId="0" applyFont="1" applyBorder="1" applyAlignment="1">
      <alignment horizontal="left" vertical="center" wrapText="1"/>
    </xf>
    <xf numFmtId="0" fontId="26" fillId="0" borderId="3" xfId="0" applyFont="1" applyBorder="1" applyAlignment="1">
      <alignment horizontal="left" vertical="center" wrapText="1"/>
    </xf>
    <xf numFmtId="0" fontId="26" fillId="0" borderId="2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center" vertical="center"/>
    </xf>
    <xf numFmtId="0" fontId="0" fillId="0" borderId="6" xfId="0" applyBorder="1" applyAlignment="1" applyProtection="1">
      <alignment vertical="center" wrapText="1"/>
      <protection locked="0"/>
    </xf>
    <xf numFmtId="0" fontId="0" fillId="0" borderId="5" xfId="0" applyBorder="1" applyAlignment="1" applyProtection="1">
      <alignment vertical="center" wrapText="1"/>
      <protection locked="0"/>
    </xf>
    <xf numFmtId="14" fontId="13" fillId="5" borderId="28" xfId="0" applyNumberFormat="1" applyFont="1" applyFill="1" applyBorder="1" applyAlignment="1">
      <alignment horizontal="center" wrapText="1"/>
    </xf>
    <xf numFmtId="0" fontId="13" fillId="5" borderId="28" xfId="0" applyFont="1" applyFill="1" applyBorder="1" applyAlignment="1">
      <alignment horizontal="center" wrapText="1"/>
    </xf>
    <xf numFmtId="0" fontId="0" fillId="0" borderId="28" xfId="0" applyBorder="1" applyAlignment="1" applyProtection="1">
      <alignment vertical="center" wrapText="1"/>
      <protection locked="0"/>
    </xf>
    <xf numFmtId="0" fontId="23" fillId="2" borderId="83" xfId="0" applyFont="1" applyFill="1" applyBorder="1" applyAlignment="1">
      <alignment horizontal="center" vertical="center"/>
    </xf>
    <xf numFmtId="0" fontId="23" fillId="2" borderId="84" xfId="0" applyFont="1" applyFill="1" applyBorder="1" applyAlignment="1">
      <alignment horizontal="center" vertical="center"/>
    </xf>
    <xf numFmtId="0" fontId="15" fillId="0" borderId="28" xfId="0" applyFont="1" applyBorder="1" applyAlignment="1">
      <alignment horizontal="center" vertical="center"/>
    </xf>
    <xf numFmtId="0" fontId="21" fillId="2" borderId="28" xfId="0" applyFont="1" applyFill="1" applyBorder="1" applyAlignment="1">
      <alignment horizontal="center" vertical="center"/>
    </xf>
    <xf numFmtId="0" fontId="0" fillId="0" borderId="30" xfId="0" applyBorder="1" applyAlignment="1" applyProtection="1">
      <alignment vertical="center" wrapText="1"/>
      <protection locked="0"/>
    </xf>
    <xf numFmtId="0" fontId="0" fillId="0" borderId="31" xfId="0" applyBorder="1" applyAlignment="1" applyProtection="1">
      <alignment vertical="center" wrapText="1"/>
      <protection locked="0"/>
    </xf>
    <xf numFmtId="0" fontId="26" fillId="0" borderId="49" xfId="0" applyFont="1" applyBorder="1" applyAlignment="1">
      <alignment horizontal="left" vertical="center" wrapText="1"/>
    </xf>
    <xf numFmtId="0" fontId="26" fillId="0" borderId="48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vertical="center" wrapText="1"/>
    </xf>
    <xf numFmtId="0" fontId="0" fillId="0" borderId="35" xfId="0" applyBorder="1" applyAlignment="1" applyProtection="1">
      <alignment vertical="center" wrapText="1"/>
      <protection locked="0"/>
    </xf>
    <xf numFmtId="0" fontId="13" fillId="5" borderId="76" xfId="0" applyFont="1" applyFill="1" applyBorder="1" applyAlignment="1">
      <alignment horizontal="center" wrapText="1"/>
    </xf>
    <xf numFmtId="0" fontId="26" fillId="0" borderId="49" xfId="0" applyFont="1" applyBorder="1" applyAlignment="1">
      <alignment horizontal="center" vertical="center" wrapText="1"/>
    </xf>
    <xf numFmtId="0" fontId="26" fillId="0" borderId="48" xfId="0" applyFont="1" applyBorder="1" applyAlignment="1">
      <alignment horizontal="center" vertical="center" wrapText="1"/>
    </xf>
    <xf numFmtId="0" fontId="26" fillId="0" borderId="85" xfId="0" applyFont="1" applyBorder="1" applyAlignment="1">
      <alignment horizontal="center" vertical="center" wrapText="1"/>
    </xf>
    <xf numFmtId="0" fontId="13" fillId="0" borderId="73" xfId="0" applyFont="1" applyBorder="1" applyAlignment="1">
      <alignment horizontal="center" vertical="center"/>
    </xf>
    <xf numFmtId="0" fontId="13" fillId="0" borderId="48" xfId="0" applyFont="1" applyBorder="1" applyAlignment="1">
      <alignment horizontal="center" vertical="center"/>
    </xf>
    <xf numFmtId="0" fontId="13" fillId="0" borderId="45" xfId="0" applyFont="1" applyBorder="1" applyAlignment="1">
      <alignment horizontal="center" vertical="center"/>
    </xf>
    <xf numFmtId="0" fontId="13" fillId="0" borderId="21" xfId="0" applyFont="1" applyBorder="1" applyAlignment="1" applyProtection="1">
      <alignment horizontal="center" vertical="top" wrapText="1"/>
      <protection locked="0"/>
    </xf>
    <xf numFmtId="0" fontId="13" fillId="0" borderId="41" xfId="0" applyFont="1" applyBorder="1" applyAlignment="1" applyProtection="1">
      <alignment horizontal="center" vertical="top" wrapText="1"/>
      <protection locked="0"/>
    </xf>
    <xf numFmtId="0" fontId="13" fillId="0" borderId="42" xfId="0" applyFont="1" applyBorder="1" applyAlignment="1" applyProtection="1">
      <alignment horizontal="center" vertical="top" wrapText="1"/>
      <protection locked="0"/>
    </xf>
    <xf numFmtId="0" fontId="13" fillId="0" borderId="22" xfId="0" applyFont="1" applyBorder="1" applyAlignment="1" applyProtection="1">
      <alignment horizontal="center" vertical="top" wrapText="1"/>
      <protection locked="0"/>
    </xf>
    <xf numFmtId="0" fontId="13" fillId="0" borderId="0" xfId="0" applyFont="1" applyAlignment="1" applyProtection="1">
      <alignment horizontal="center" vertical="top" wrapText="1"/>
      <protection locked="0"/>
    </xf>
    <xf numFmtId="0" fontId="13" fillId="0" borderId="43" xfId="0" applyFont="1" applyBorder="1" applyAlignment="1" applyProtection="1">
      <alignment horizontal="center" vertical="top" wrapText="1"/>
      <protection locked="0"/>
    </xf>
    <xf numFmtId="0" fontId="13" fillId="0" borderId="23" xfId="0" applyFont="1" applyBorder="1" applyAlignment="1" applyProtection="1">
      <alignment horizontal="center" vertical="top" wrapText="1"/>
      <protection locked="0"/>
    </xf>
    <xf numFmtId="0" fontId="13" fillId="0" borderId="20" xfId="0" applyFont="1" applyBorder="1" applyAlignment="1" applyProtection="1">
      <alignment horizontal="center" vertical="top" wrapText="1"/>
      <protection locked="0"/>
    </xf>
    <xf numFmtId="0" fontId="13" fillId="0" borderId="44" xfId="0" applyFont="1" applyBorder="1" applyAlignment="1" applyProtection="1">
      <alignment horizontal="center" vertical="top" wrapText="1"/>
      <protection locked="0"/>
    </xf>
    <xf numFmtId="0" fontId="28" fillId="2" borderId="22" xfId="0" applyFont="1" applyFill="1" applyBorder="1" applyAlignment="1" applyProtection="1">
      <alignment horizontal="left" vertical="top" wrapText="1"/>
      <protection hidden="1"/>
    </xf>
    <xf numFmtId="0" fontId="28" fillId="2" borderId="0" xfId="0" applyFont="1" applyFill="1" applyAlignment="1" applyProtection="1">
      <alignment horizontal="left" vertical="top" wrapText="1"/>
      <protection hidden="1"/>
    </xf>
    <xf numFmtId="0" fontId="28" fillId="2" borderId="43" xfId="0" applyFont="1" applyFill="1" applyBorder="1" applyAlignment="1" applyProtection="1">
      <alignment horizontal="left" vertical="top" wrapText="1"/>
      <protection hidden="1"/>
    </xf>
    <xf numFmtId="37" fontId="63" fillId="5" borderId="21" xfId="0" applyNumberFormat="1" applyFont="1" applyFill="1" applyBorder="1" applyAlignment="1">
      <alignment horizontal="center" vertical="top"/>
    </xf>
    <xf numFmtId="0" fontId="57" fillId="5" borderId="22" xfId="0" applyFont="1" applyFill="1" applyBorder="1" applyAlignment="1">
      <alignment vertical="top"/>
    </xf>
    <xf numFmtId="0" fontId="57" fillId="5" borderId="71" xfId="0" applyFont="1" applyFill="1" applyBorder="1" applyAlignment="1">
      <alignment vertical="top"/>
    </xf>
    <xf numFmtId="0" fontId="13" fillId="5" borderId="6" xfId="0" applyFont="1" applyFill="1" applyBorder="1" applyAlignment="1">
      <alignment horizontal="center" wrapText="1"/>
    </xf>
    <xf numFmtId="0" fontId="13" fillId="5" borderId="5" xfId="0" applyFont="1" applyFill="1" applyBorder="1" applyAlignment="1">
      <alignment horizontal="center" wrapText="1"/>
    </xf>
    <xf numFmtId="1" fontId="27" fillId="2" borderId="75" xfId="0" applyNumberFormat="1" applyFont="1" applyFill="1" applyBorder="1" applyAlignment="1">
      <alignment horizontal="center"/>
    </xf>
    <xf numFmtId="0" fontId="27" fillId="2" borderId="37" xfId="0" applyFont="1" applyFill="1" applyBorder="1" applyAlignment="1">
      <alignment horizontal="center"/>
    </xf>
    <xf numFmtId="0" fontId="56" fillId="2" borderId="74" xfId="0" applyFont="1" applyFill="1" applyBorder="1" applyAlignment="1">
      <alignment horizontal="center" vertical="top"/>
    </xf>
    <xf numFmtId="0" fontId="56" fillId="2" borderId="41" xfId="0" applyFont="1" applyFill="1" applyBorder="1" applyAlignment="1">
      <alignment horizontal="center" vertical="top"/>
    </xf>
    <xf numFmtId="0" fontId="56" fillId="2" borderId="42" xfId="0" applyFont="1" applyFill="1" applyBorder="1" applyAlignment="1">
      <alignment horizontal="center" vertical="top"/>
    </xf>
    <xf numFmtId="0" fontId="56" fillId="2" borderId="72" xfId="0" applyFont="1" applyFill="1" applyBorder="1" applyAlignment="1">
      <alignment horizontal="center" vertical="top"/>
    </xf>
    <xf numFmtId="0" fontId="56" fillId="2" borderId="0" xfId="0" applyFont="1" applyFill="1" applyAlignment="1">
      <alignment horizontal="center" vertical="top"/>
    </xf>
    <xf numFmtId="0" fontId="56" fillId="2" borderId="43" xfId="0" applyFont="1" applyFill="1" applyBorder="1" applyAlignment="1">
      <alignment horizontal="center" vertical="top"/>
    </xf>
    <xf numFmtId="0" fontId="56" fillId="2" borderId="8" xfId="0" applyFont="1" applyFill="1" applyBorder="1" applyAlignment="1">
      <alignment horizontal="center" vertical="top"/>
    </xf>
    <xf numFmtId="0" fontId="56" fillId="2" borderId="9" xfId="0" applyFont="1" applyFill="1" applyBorder="1" applyAlignment="1">
      <alignment horizontal="center" vertical="top"/>
    </xf>
    <xf numFmtId="0" fontId="56" fillId="2" borderId="78" xfId="0" applyFont="1" applyFill="1" applyBorder="1" applyAlignment="1">
      <alignment horizontal="center" vertical="top"/>
    </xf>
    <xf numFmtId="10" fontId="25" fillId="0" borderId="83" xfId="0" applyNumberFormat="1" applyFont="1" applyBorder="1" applyAlignment="1">
      <alignment horizontal="center" vertical="center"/>
    </xf>
    <xf numFmtId="10" fontId="25" fillId="0" borderId="22" xfId="0" applyNumberFormat="1" applyFont="1" applyBorder="1" applyAlignment="1">
      <alignment horizontal="center" vertical="center"/>
    </xf>
    <xf numFmtId="10" fontId="25" fillId="0" borderId="23" xfId="0" applyNumberFormat="1" applyFont="1" applyBorder="1" applyAlignment="1">
      <alignment horizontal="center" vertical="center"/>
    </xf>
    <xf numFmtId="0" fontId="25" fillId="0" borderId="88" xfId="0" applyFont="1" applyBorder="1" applyAlignment="1">
      <alignment horizontal="center" vertical="center"/>
    </xf>
    <xf numFmtId="0" fontId="25" fillId="0" borderId="43" xfId="0" applyFont="1" applyBorder="1" applyAlignment="1">
      <alignment horizontal="center" vertical="center"/>
    </xf>
    <xf numFmtId="0" fontId="25" fillId="0" borderId="44" xfId="0" applyFont="1" applyBorder="1" applyAlignment="1">
      <alignment horizontal="center" vertical="center"/>
    </xf>
  </cellXfs>
  <cellStyles count="5">
    <cellStyle name="Comma [0]" xfId="1" builtinId="6"/>
    <cellStyle name="Hyperlink" xfId="2" builtinId="8"/>
    <cellStyle name="Hyperlink 2" xfId="4" xr:uid="{997C385B-ABE9-46A6-AFF6-FC0EF083E410}"/>
    <cellStyle name="Normal" xfId="0" builtinId="0"/>
    <cellStyle name="Normal 2" xfId="3" xr:uid="{FD1865DB-46B8-4DCE-83F5-315E551D2D0B}"/>
  </cellStyles>
  <dxfs count="579">
    <dxf>
      <fill>
        <patternFill>
          <bgColor indexed="10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ont>
        <condense val="0"/>
        <extend val="0"/>
        <color rgb="FF006100"/>
      </font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ont>
        <condense val="0"/>
        <extend val="0"/>
        <color rgb="FF006100"/>
      </font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ont>
        <condense val="0"/>
        <extend val="0"/>
        <color rgb="FF006100"/>
      </font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ont>
        <condense val="0"/>
        <extend val="0"/>
        <color rgb="FF006100"/>
      </font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ont>
        <condense val="0"/>
        <extend val="0"/>
        <color rgb="FF006100"/>
      </font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ont>
        <condense val="0"/>
        <extend val="0"/>
        <color rgb="FF006100"/>
      </font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ont>
        <condense val="0"/>
        <extend val="0"/>
        <color rgb="FF006100"/>
      </font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ont>
        <condense val="0"/>
        <extend val="0"/>
        <color rgb="FF006100"/>
      </font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ont>
        <b/>
        <i val="0"/>
        <color auto="1"/>
      </font>
      <fill>
        <patternFill>
          <fgColor rgb="FF00B050"/>
          <bgColor rgb="FF00B05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0000"/>
          <bgColor rgb="FFFF0000"/>
        </patternFill>
      </fill>
    </dxf>
    <dxf>
      <font>
        <condense val="0"/>
        <extend val="0"/>
        <color rgb="FF006100"/>
      </font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ont>
        <b/>
        <i val="0"/>
        <color auto="1"/>
      </font>
      <fill>
        <patternFill>
          <fgColor rgb="FF00B050"/>
          <bgColor rgb="FF00B05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0000"/>
          <bgColor rgb="FFFF0000"/>
        </patternFill>
      </fill>
    </dxf>
    <dxf>
      <font>
        <condense val="0"/>
        <extend val="0"/>
        <color rgb="FF006100"/>
      </font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ont>
        <b/>
        <i val="0"/>
        <color auto="1"/>
      </font>
      <fill>
        <patternFill>
          <fgColor rgb="FF00B050"/>
          <bgColor rgb="FF00B05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0000"/>
          <bgColor rgb="FFFF0000"/>
        </patternFill>
      </fill>
    </dxf>
    <dxf>
      <font>
        <condense val="0"/>
        <extend val="0"/>
        <color rgb="FF006100"/>
      </font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ont>
        <condense val="0"/>
        <extend val="0"/>
        <color rgb="FF006100"/>
      </font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ont>
        <condense val="0"/>
        <extend val="0"/>
        <color rgb="FF006100"/>
      </font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ont>
        <condense val="0"/>
        <extend val="0"/>
        <color rgb="FF006100"/>
      </font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ont>
        <condense val="0"/>
        <extend val="0"/>
        <color rgb="FF006100"/>
      </font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ont>
        <condense val="0"/>
        <extend val="0"/>
        <color rgb="FF006100"/>
      </font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ont>
        <condense val="0"/>
        <extend val="0"/>
        <color rgb="FF006100"/>
      </font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ont>
        <condense val="0"/>
        <extend val="0"/>
        <color rgb="FF006100"/>
      </font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ont>
        <condense val="0"/>
        <extend val="0"/>
        <color rgb="FF006100"/>
      </font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ont>
        <b/>
        <i val="0"/>
        <color auto="1"/>
      </font>
      <fill>
        <patternFill>
          <fgColor rgb="FF00B050"/>
          <bgColor rgb="FF00B05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0000"/>
          <bgColor rgb="FFFF0000"/>
        </patternFill>
      </fill>
    </dxf>
    <dxf>
      <font>
        <condense val="0"/>
        <extend val="0"/>
        <color rgb="FF006100"/>
      </font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ont>
        <condense val="0"/>
        <extend val="0"/>
        <color rgb="FF006100"/>
      </font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ont>
        <condense val="0"/>
        <extend val="0"/>
        <color rgb="FF006100"/>
      </font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ont>
        <condense val="0"/>
        <extend val="0"/>
        <color rgb="FF006100"/>
      </font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ont>
        <condense val="0"/>
        <extend val="0"/>
        <color rgb="FF006100"/>
      </font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ont>
        <condense val="0"/>
        <extend val="0"/>
        <color rgb="FF006100"/>
      </font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ont>
        <condense val="0"/>
        <extend val="0"/>
        <color rgb="FF006100"/>
      </font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ont>
        <condense val="0"/>
        <extend val="0"/>
        <color rgb="FF006100"/>
      </font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ont>
        <condense val="0"/>
        <extend val="0"/>
        <color rgb="FF006100"/>
      </font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ont>
        <condense val="0"/>
        <extend val="0"/>
        <color rgb="FF006100"/>
      </font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ont>
        <condense val="0"/>
        <extend val="0"/>
        <color rgb="FF006100"/>
      </font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ont>
        <condense val="0"/>
        <extend val="0"/>
        <color rgb="FF006100"/>
      </font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ont>
        <condense val="0"/>
        <extend val="0"/>
        <color rgb="FF006100"/>
      </font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ont>
        <condense val="0"/>
        <extend val="0"/>
        <color rgb="FF006100"/>
      </font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ont>
        <condense val="0"/>
        <extend val="0"/>
        <color rgb="FF006100"/>
      </font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ont>
        <condense val="0"/>
        <extend val="0"/>
        <color rgb="FF006100"/>
      </font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ont>
        <condense val="0"/>
        <extend val="0"/>
        <color rgb="FF006100"/>
      </font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ont>
        <condense val="0"/>
        <extend val="0"/>
        <color rgb="FF006100"/>
      </font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ont>
        <condense val="0"/>
        <extend val="0"/>
        <color rgb="FF006100"/>
      </font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ont>
        <condense val="0"/>
        <extend val="0"/>
        <color rgb="FF006100"/>
      </font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ont>
        <condense val="0"/>
        <extend val="0"/>
        <color rgb="FF006100"/>
      </font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ont>
        <b/>
        <i val="0"/>
        <color auto="1"/>
      </font>
      <fill>
        <patternFill>
          <fgColor rgb="FF00B050"/>
          <bgColor rgb="FF00B05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0000"/>
          <bgColor rgb="FFFF0000"/>
        </patternFill>
      </fill>
    </dxf>
    <dxf>
      <font>
        <condense val="0"/>
        <extend val="0"/>
        <color rgb="FF006100"/>
      </font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ont>
        <condense val="0"/>
        <extend val="0"/>
        <color rgb="FF006100"/>
      </font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ont>
        <condense val="0"/>
        <extend val="0"/>
        <color rgb="FF006100"/>
      </font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ont>
        <condense val="0"/>
        <extend val="0"/>
        <color rgb="FF006100"/>
      </font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ont>
        <condense val="0"/>
        <extend val="0"/>
        <color rgb="FF006100"/>
      </font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ont>
        <condense val="0"/>
        <extend val="0"/>
        <color rgb="FF006100"/>
      </font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ont>
        <condense val="0"/>
        <extend val="0"/>
        <color rgb="FF006100"/>
      </font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ont>
        <condense val="0"/>
        <extend val="0"/>
        <color rgb="FF006100"/>
      </font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ont>
        <condense val="0"/>
        <extend val="0"/>
        <color rgb="FF006100"/>
      </font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ont>
        <condense val="0"/>
        <extend val="0"/>
        <color rgb="FF006100"/>
      </font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ont>
        <condense val="0"/>
        <extend val="0"/>
        <color rgb="FF006100"/>
      </font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ont>
        <condense val="0"/>
        <extend val="0"/>
        <color rgb="FF006100"/>
      </font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ont>
        <b/>
        <i val="0"/>
        <color auto="1"/>
      </font>
      <fill>
        <patternFill>
          <fgColor rgb="FF00B050"/>
          <bgColor rgb="FF00B05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0000"/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ont>
        <condense val="0"/>
        <extend val="0"/>
        <color rgb="FF006100"/>
      </font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ont>
        <condense val="0"/>
        <extend val="0"/>
        <color indexed="55"/>
      </font>
      <fill>
        <patternFill>
          <bgColor indexed="55"/>
        </patternFill>
      </fill>
    </dxf>
    <dxf>
      <font>
        <condense val="0"/>
        <extend val="0"/>
        <color indexed="8"/>
      </font>
      <fill>
        <patternFill>
          <bgColor indexed="11"/>
        </patternFill>
      </fill>
    </dxf>
    <dxf>
      <font>
        <b/>
        <i val="0"/>
        <color auto="1"/>
      </font>
      <fill>
        <patternFill>
          <fgColor rgb="FF00B050"/>
          <bgColor rgb="FF00B05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0000"/>
          <bgColor rgb="FFFF0000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66FF33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ont>
        <condense val="0"/>
        <extend val="0"/>
        <color rgb="FF006100"/>
      </font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b val="0"/>
        <i/>
        <color theme="0" tint="-0.34998626667073579"/>
      </font>
    </dxf>
    <dxf>
      <font>
        <b val="0"/>
        <i/>
        <color theme="0" tint="-0.34998626667073579"/>
      </font>
    </dxf>
    <dxf>
      <font>
        <b val="0"/>
        <i/>
        <color theme="0" tint="-0.34998626667073579"/>
      </font>
    </dxf>
    <dxf>
      <font>
        <b val="0"/>
        <i/>
        <color theme="0" tint="-0.34998626667073579"/>
      </font>
    </dxf>
    <dxf>
      <font>
        <b val="0"/>
        <i/>
        <color theme="0" tint="-0.34998626667073579"/>
      </font>
    </dxf>
    <dxf>
      <font>
        <b val="0"/>
        <i/>
        <color theme="0" tint="-0.34998626667073579"/>
      </font>
    </dxf>
    <dxf>
      <font>
        <b val="0"/>
        <i/>
        <color theme="0" tint="-0.34998626667073579"/>
      </font>
    </dxf>
    <dxf>
      <font>
        <b val="0"/>
        <i/>
        <color theme="0" tint="-0.34998626667073579"/>
      </font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</dxfs>
  <tableStyles count="0" defaultTableStyle="TableStyleMedium9" defaultPivotStyle="PivotStyleLight16"/>
  <colors>
    <mruColors>
      <color rgb="FFCCFFFF"/>
      <color rgb="FFFFFFAF"/>
      <color rgb="FF000066"/>
      <color rgb="FF004FEE"/>
      <color rgb="FFB7CFFF"/>
      <color rgb="FFFFFFCC"/>
      <color rgb="FFFFEEB7"/>
      <color rgb="FF003399"/>
      <color rgb="FFA7C4FF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4927055437867229E-2"/>
          <c:y val="0.10591409343430541"/>
          <c:w val="0.83908359930106258"/>
          <c:h val="0.65317919075144504"/>
        </c:manualLayout>
      </c:layout>
      <c:barChart>
        <c:barDir val="bar"/>
        <c:grouping val="clustered"/>
        <c:varyColors val="1"/>
        <c:ser>
          <c:idx val="0"/>
          <c:order val="0"/>
          <c:spPr>
            <a:pattFill prst="dkVert">
              <a:fgClr>
                <a:srgbClr val="008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B96D-497B-9317-1846DF0EF7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80092288"/>
        <c:axId val="190133376"/>
      </c:barChart>
      <c:catAx>
        <c:axId val="180092288"/>
        <c:scaling>
          <c:orientation val="minMax"/>
        </c:scaling>
        <c:delete val="0"/>
        <c:axPos val="l"/>
        <c:majorTickMark val="cross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90133376"/>
        <c:crossesAt val="0"/>
        <c:auto val="0"/>
        <c:lblAlgn val="ctr"/>
        <c:lblOffset val="100"/>
        <c:tickMarkSkip val="1"/>
        <c:noMultiLvlLbl val="0"/>
      </c:catAx>
      <c:valAx>
        <c:axId val="190133376"/>
        <c:scaling>
          <c:orientation val="minMax"/>
          <c:max val="7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cross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80092288"/>
        <c:crosses val="autoZero"/>
        <c:crossBetween val="between"/>
        <c:majorUnit val="2"/>
        <c:minorUnit val="1"/>
      </c:valAx>
      <c:spPr>
        <a:solidFill>
          <a:srgbClr val="FFFFFF"/>
        </a:solidFill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n-US"/>
    </a:p>
  </c:txPr>
  <c:printSettings>
    <c:headerFooter alignWithMargins="0">
      <c:oddHeader>&amp;F</c:oddHeader>
      <c:oddFooter>Page &amp;P</c:oddFooter>
    </c:headerFooter>
    <c:pageMargins b="1" l="0.75000000000000233" r="0.75000000000000233" t="1" header="0.5" footer="0.5"/>
    <c:pageSetup orientation="portrait" horizontalDpi="-4" verticalDpi="-4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266700</xdr:colOff>
      <xdr:row>0</xdr:row>
      <xdr:rowOff>76200</xdr:rowOff>
    </xdr:from>
    <xdr:to>
      <xdr:col>3</xdr:col>
      <xdr:colOff>1924050</xdr:colOff>
      <xdr:row>0</xdr:row>
      <xdr:rowOff>361950</xdr:rowOff>
    </xdr:to>
    <xdr:pic>
      <xdr:nvPicPr>
        <xdr:cNvPr id="6" name="Picture 5" descr="CS_logo_horizontal.jp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943600" y="76200"/>
          <a:ext cx="1645920" cy="274320"/>
        </a:xfrm>
        <a:prstGeom prst="rect">
          <a:avLst/>
        </a:prstGeom>
      </xdr:spPr>
    </xdr:pic>
    <xdr:clientData/>
  </xdr:twoCellAnchor>
  <xdr:twoCellAnchor editAs="oneCell">
    <xdr:from>
      <xdr:col>3</xdr:col>
      <xdr:colOff>66675</xdr:colOff>
      <xdr:row>26</xdr:row>
      <xdr:rowOff>57150</xdr:rowOff>
    </xdr:from>
    <xdr:to>
      <xdr:col>3</xdr:col>
      <xdr:colOff>1577340</xdr:colOff>
      <xdr:row>29</xdr:row>
      <xdr:rowOff>57150</xdr:rowOff>
    </xdr:to>
    <xdr:sp macro="" textlink="">
      <xdr:nvSpPr>
        <xdr:cNvPr id="1045" name="CommandButton1" hidden="1">
          <a:extLst>
            <a:ext uri="{63B3BB69-23CF-44E3-9099-C40C66FF867C}">
              <a14:compatExt xmlns:a14="http://schemas.microsoft.com/office/drawing/2010/main" spid="_x0000_s1045"/>
            </a:ext>
            <a:ext uri="{FF2B5EF4-FFF2-40B4-BE49-F238E27FC236}">
              <a16:creationId xmlns:a16="http://schemas.microsoft.com/office/drawing/2014/main" id="{00000000-0008-0000-0000-000015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 fPrintsWithSheet="0"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95250</xdr:colOff>
      <xdr:row>0</xdr:row>
      <xdr:rowOff>114300</xdr:rowOff>
    </xdr:from>
    <xdr:to>
      <xdr:col>4</xdr:col>
      <xdr:colOff>883920</xdr:colOff>
      <xdr:row>0</xdr:row>
      <xdr:rowOff>388620</xdr:rowOff>
    </xdr:to>
    <xdr:pic>
      <xdr:nvPicPr>
        <xdr:cNvPr id="2" name="Picture 1" descr="CS_logo_horizontal.jpg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514850" y="114300"/>
          <a:ext cx="1645920" cy="27432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95250</xdr:colOff>
      <xdr:row>0</xdr:row>
      <xdr:rowOff>114300</xdr:rowOff>
    </xdr:from>
    <xdr:to>
      <xdr:col>4</xdr:col>
      <xdr:colOff>895350</xdr:colOff>
      <xdr:row>0</xdr:row>
      <xdr:rowOff>400050</xdr:rowOff>
    </xdr:to>
    <xdr:pic>
      <xdr:nvPicPr>
        <xdr:cNvPr id="2" name="Picture 1" descr="CS_logo_horizontal.jpg">
          <a:extLst>
            <a:ext uri="{FF2B5EF4-FFF2-40B4-BE49-F238E27FC236}">
              <a16:creationId xmlns:a16="http://schemas.microsoft.com/office/drawing/2014/main" id="{1B7950AA-211E-44BC-9272-13765C69EF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625340" y="114300"/>
          <a:ext cx="1680210" cy="276225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819150</xdr:colOff>
      <xdr:row>0</xdr:row>
      <xdr:rowOff>66675</xdr:rowOff>
    </xdr:from>
    <xdr:to>
      <xdr:col>6</xdr:col>
      <xdr:colOff>721995</xdr:colOff>
      <xdr:row>0</xdr:row>
      <xdr:rowOff>340995</xdr:rowOff>
    </xdr:to>
    <xdr:pic>
      <xdr:nvPicPr>
        <xdr:cNvPr id="5" name="Picture 4" descr="CS_logo_horizontal.jpg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476750" y="66675"/>
          <a:ext cx="1645920" cy="27432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95250</xdr:colOff>
      <xdr:row>0</xdr:row>
      <xdr:rowOff>133350</xdr:rowOff>
    </xdr:from>
    <xdr:to>
      <xdr:col>6</xdr:col>
      <xdr:colOff>630555</xdr:colOff>
      <xdr:row>0</xdr:row>
      <xdr:rowOff>398145</xdr:rowOff>
    </xdr:to>
    <xdr:pic>
      <xdr:nvPicPr>
        <xdr:cNvPr id="2" name="Picture 1" descr="CS_logo_horizontal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353175" y="133350"/>
          <a:ext cx="1645920" cy="27432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485775</xdr:colOff>
      <xdr:row>10</xdr:row>
      <xdr:rowOff>38100</xdr:rowOff>
    </xdr:from>
    <xdr:to>
      <xdr:col>7</xdr:col>
      <xdr:colOff>0</xdr:colOff>
      <xdr:row>19</xdr:row>
      <xdr:rowOff>76200</xdr:rowOff>
    </xdr:to>
    <xdr:graphicFrame macro="">
      <xdr:nvGraphicFramePr>
        <xdr:cNvPr id="3" name="Chart 5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4</xdr:col>
      <xdr:colOff>600075</xdr:colOff>
      <xdr:row>0</xdr:row>
      <xdr:rowOff>85725</xdr:rowOff>
    </xdr:from>
    <xdr:to>
      <xdr:col>7</xdr:col>
      <xdr:colOff>36195</xdr:colOff>
      <xdr:row>0</xdr:row>
      <xdr:rowOff>360045</xdr:rowOff>
    </xdr:to>
    <xdr:pic>
      <xdr:nvPicPr>
        <xdr:cNvPr id="5" name="Picture 4" descr="CS_logo_horizontal.jpg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181600" y="85725"/>
          <a:ext cx="1645920" cy="274320"/>
        </a:xfrm>
        <a:prstGeom prst="rect">
          <a:avLst/>
        </a:prstGeom>
      </xdr:spPr>
    </xdr:pic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0.02365</cdr:x>
      <cdr:y>0</cdr:y>
    </cdr:from>
    <cdr:to>
      <cdr:x>0.97394</cdr:x>
      <cdr:y>0.09779</cdr:y>
    </cdr:to>
    <cdr:sp macro="" textlink="">
      <cdr:nvSpPr>
        <cdr:cNvPr id="38913" name="Text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2201" y="-252638"/>
          <a:ext cx="2371497" cy="16206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7432" rIns="27432" bIns="27432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 Narrow"/>
            </a:rPr>
            <a:t>Private</a:t>
          </a:r>
        </a:p>
      </cdr:txBody>
    </cdr:sp>
  </cdr:relSizeAnchor>
  <cdr:relSizeAnchor xmlns:cdr="http://schemas.openxmlformats.org/drawingml/2006/chartDrawing">
    <cdr:from>
      <cdr:x>0.03371</cdr:x>
      <cdr:y>0.56262</cdr:y>
    </cdr:from>
    <cdr:to>
      <cdr:x>0.94942</cdr:x>
      <cdr:y>0.76367</cdr:y>
    </cdr:to>
    <cdr:sp macro="" textlink="">
      <cdr:nvSpPr>
        <cdr:cNvPr id="38914" name="Text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200" y="927100"/>
          <a:ext cx="2070059" cy="3312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7432" rIns="27432" bIns="27432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 Narrow"/>
            </a:rPr>
            <a:t>Public</a:t>
          </a:r>
        </a:p>
      </cdr:txBody>
    </cdr:sp>
  </cdr:relSizeAnchor>
  <cdr:relSizeAnchor xmlns:cdr="http://schemas.openxmlformats.org/drawingml/2006/chartDrawing">
    <cdr:from>
      <cdr:x>0.4706</cdr:x>
      <cdr:y>0.78118</cdr:y>
    </cdr:from>
    <cdr:to>
      <cdr:x>0.48697</cdr:x>
      <cdr:y>0.91346</cdr:y>
    </cdr:to>
    <cdr:sp macro="" textlink="">
      <cdr:nvSpPr>
        <cdr:cNvPr id="38915" name="Text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63838" y="1289729"/>
          <a:ext cx="36998" cy="21839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0.04494</cdr:x>
      <cdr:y>0.18497</cdr:y>
    </cdr:from>
    <cdr:to>
      <cdr:x>0.27719</cdr:x>
      <cdr:y>0.23121</cdr:y>
    </cdr:to>
    <cdr:sp macro="" textlink="">
      <cdr:nvSpPr>
        <cdr:cNvPr id="5" name="Rectangle 4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 flipV="1">
          <a:off x="101600" y="304800"/>
          <a:ext cx="525019" cy="76200"/>
        </a:xfrm>
        <a:prstGeom xmlns:a="http://schemas.openxmlformats.org/drawingml/2006/main" prst="rect">
          <a:avLst/>
        </a:prstGeom>
        <a:solidFill xmlns:a="http://schemas.openxmlformats.org/drawingml/2006/main">
          <a:srgbClr val="FFFF00"/>
        </a:solidFill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0.04494</cdr:x>
      <cdr:y>0.55491</cdr:y>
    </cdr:from>
    <cdr:to>
      <cdr:x>0.21447</cdr:x>
      <cdr:y>0.60421</cdr:y>
    </cdr:to>
    <cdr:sp macro="" textlink="">
      <cdr:nvSpPr>
        <cdr:cNvPr id="6" name="Rectangle 5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1600" y="914400"/>
          <a:ext cx="383225" cy="81227"/>
        </a:xfrm>
        <a:prstGeom xmlns:a="http://schemas.openxmlformats.org/drawingml/2006/main" prst="rect">
          <a:avLst/>
        </a:prstGeom>
        <a:solidFill xmlns:a="http://schemas.openxmlformats.org/drawingml/2006/main">
          <a:srgbClr val="FF0000"/>
        </a:solidFill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0.26242</cdr:x>
      <cdr:y>0.18497</cdr:y>
    </cdr:from>
    <cdr:to>
      <cdr:x>1</cdr:x>
      <cdr:y>0.23121</cdr:y>
    </cdr:to>
    <cdr:sp macro="" textlink="">
      <cdr:nvSpPr>
        <cdr:cNvPr id="13" name="Rectangle 12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 flipV="1">
          <a:off x="593225" y="304800"/>
          <a:ext cx="1667375" cy="76200"/>
        </a:xfrm>
        <a:prstGeom xmlns:a="http://schemas.openxmlformats.org/drawingml/2006/main" prst="rect">
          <a:avLst/>
        </a:prstGeom>
        <a:solidFill xmlns:a="http://schemas.openxmlformats.org/drawingml/2006/main">
          <a:srgbClr val="00FF00"/>
        </a:solidFill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0.2132</cdr:x>
      <cdr:y>0.55832</cdr:y>
    </cdr:from>
    <cdr:to>
      <cdr:x>0.95939</cdr:x>
      <cdr:y>0.60421</cdr:y>
    </cdr:to>
    <cdr:sp macro="" textlink="">
      <cdr:nvSpPr>
        <cdr:cNvPr id="14" name="Rectangle 13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 flipV="1">
          <a:off x="533400" y="927100"/>
          <a:ext cx="1866900" cy="76200"/>
        </a:xfrm>
        <a:prstGeom xmlns:a="http://schemas.openxmlformats.org/drawingml/2006/main" prst="rect">
          <a:avLst/>
        </a:prstGeom>
        <a:solidFill xmlns:a="http://schemas.openxmlformats.org/drawingml/2006/main">
          <a:srgbClr val="00FF00"/>
        </a:solidFill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0.04494</cdr:x>
      <cdr:y>0.43115</cdr:y>
    </cdr:from>
    <cdr:to>
      <cdr:x>0.28299</cdr:x>
      <cdr:y>0.45889</cdr:y>
    </cdr:to>
    <cdr:sp macro="" textlink="">
      <cdr:nvSpPr>
        <cdr:cNvPr id="15" name="Rectangle 14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1599" y="710452"/>
          <a:ext cx="538139" cy="45719"/>
        </a:xfrm>
        <a:prstGeom xmlns:a="http://schemas.openxmlformats.org/drawingml/2006/main" prst="rect">
          <a:avLst/>
        </a:prstGeom>
        <a:solidFill xmlns:a="http://schemas.openxmlformats.org/drawingml/2006/main">
          <a:srgbClr val="FF0000"/>
        </a:solidFill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0.24873</cdr:x>
      <cdr:y>0.43115</cdr:y>
    </cdr:from>
    <cdr:to>
      <cdr:x>0.74619</cdr:x>
      <cdr:y>0.45889</cdr:y>
    </cdr:to>
    <cdr:sp macro="" textlink="">
      <cdr:nvSpPr>
        <cdr:cNvPr id="16" name="Rectangle 15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2281" y="710452"/>
          <a:ext cx="1124563" cy="45719"/>
        </a:xfrm>
        <a:prstGeom xmlns:a="http://schemas.openxmlformats.org/drawingml/2006/main" prst="rect">
          <a:avLst/>
        </a:prstGeom>
        <a:solidFill xmlns:a="http://schemas.openxmlformats.org/drawingml/2006/main">
          <a:srgbClr val="FFFF00"/>
        </a:solidFill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457200</xdr:colOff>
      <xdr:row>0</xdr:row>
      <xdr:rowOff>38100</xdr:rowOff>
    </xdr:from>
    <xdr:to>
      <xdr:col>4</xdr:col>
      <xdr:colOff>1245870</xdr:colOff>
      <xdr:row>0</xdr:row>
      <xdr:rowOff>312420</xdr:rowOff>
    </xdr:to>
    <xdr:pic>
      <xdr:nvPicPr>
        <xdr:cNvPr id="3" name="Picture 2" descr="CS_logo_horizontal.jpg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705475" y="38100"/>
          <a:ext cx="1645920" cy="27432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733425</xdr:colOff>
      <xdr:row>0</xdr:row>
      <xdr:rowOff>38100</xdr:rowOff>
    </xdr:from>
    <xdr:to>
      <xdr:col>4</xdr:col>
      <xdr:colOff>560070</xdr:colOff>
      <xdr:row>0</xdr:row>
      <xdr:rowOff>312420</xdr:rowOff>
    </xdr:to>
    <xdr:pic>
      <xdr:nvPicPr>
        <xdr:cNvPr id="2" name="Picture 1" descr="CS_logo_horizontal.jpg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667250" y="38100"/>
          <a:ext cx="1645920" cy="27432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771525</xdr:colOff>
      <xdr:row>0</xdr:row>
      <xdr:rowOff>66675</xdr:rowOff>
    </xdr:from>
    <xdr:to>
      <xdr:col>4</xdr:col>
      <xdr:colOff>636270</xdr:colOff>
      <xdr:row>0</xdr:row>
      <xdr:rowOff>340995</xdr:rowOff>
    </xdr:to>
    <xdr:pic>
      <xdr:nvPicPr>
        <xdr:cNvPr id="2" name="Picture 1" descr="CS_logo_horizontal.jpg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152900" y="66675"/>
          <a:ext cx="1645920" cy="27432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371475</xdr:colOff>
      <xdr:row>0</xdr:row>
      <xdr:rowOff>47625</xdr:rowOff>
    </xdr:from>
    <xdr:to>
      <xdr:col>4</xdr:col>
      <xdr:colOff>398145</xdr:colOff>
      <xdr:row>0</xdr:row>
      <xdr:rowOff>321945</xdr:rowOff>
    </xdr:to>
    <xdr:pic>
      <xdr:nvPicPr>
        <xdr:cNvPr id="2" name="Picture 1" descr="CS_logo_horizontal.jpg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029075" y="47625"/>
          <a:ext cx="1645920" cy="27432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561975</xdr:colOff>
      <xdr:row>0</xdr:row>
      <xdr:rowOff>47625</xdr:rowOff>
    </xdr:from>
    <xdr:to>
      <xdr:col>4</xdr:col>
      <xdr:colOff>588645</xdr:colOff>
      <xdr:row>0</xdr:row>
      <xdr:rowOff>321945</xdr:rowOff>
    </xdr:to>
    <xdr:pic>
      <xdr:nvPicPr>
        <xdr:cNvPr id="2" name="Picture 1" descr="CS_logo_horizontal.jpg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305300" y="47625"/>
          <a:ext cx="1645920" cy="27432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ooperstandard-my.sharepoint.com/personal/ckargula_cooperstandard_com/Documents/Desktop/New%20Supplier%20Creation%20Form%20v2017Jan0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"/>
      <sheetName val="Form"/>
      <sheetName val="List"/>
      <sheetName val="RngNameCreate"/>
    </sheetNames>
    <sheetDataSet>
      <sheetData sheetId="0" refreshError="1"/>
      <sheetData sheetId="1" refreshError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cooperstandard.com/supplier-code-conduct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D44"/>
  <sheetViews>
    <sheetView showGridLines="0" showZeros="0" tabSelected="1" topLeftCell="A13" zoomScaleNormal="100" workbookViewId="0">
      <selection activeCell="A35" sqref="A35"/>
    </sheetView>
  </sheetViews>
  <sheetFormatPr defaultColWidth="11.42578125" defaultRowHeight="12.75" x14ac:dyDescent="0.2"/>
  <cols>
    <col min="1" max="1" width="45" bestFit="1" customWidth="1"/>
    <col min="2" max="2" width="9.42578125" customWidth="1"/>
    <col min="3" max="3" width="35.140625" customWidth="1"/>
    <col min="4" max="4" width="30.7109375" customWidth="1"/>
    <col min="5" max="5" width="15.5703125" customWidth="1"/>
    <col min="6" max="6" width="22" customWidth="1"/>
  </cols>
  <sheetData>
    <row r="1" spans="1:4" ht="36.75" customHeight="1" thickBot="1" x14ac:dyDescent="0.25">
      <c r="A1" s="398" t="s">
        <v>0</v>
      </c>
      <c r="B1" s="399"/>
      <c r="C1" s="399"/>
      <c r="D1" s="400"/>
    </row>
    <row r="2" spans="1:4" ht="20.100000000000001" customHeight="1" x14ac:dyDescent="0.2">
      <c r="A2" s="255" t="s">
        <v>1</v>
      </c>
      <c r="B2" s="401"/>
      <c r="C2" s="401"/>
      <c r="D2" s="402"/>
    </row>
    <row r="3" spans="1:4" ht="20.100000000000001" customHeight="1" x14ac:dyDescent="0.2">
      <c r="A3" s="314" t="s">
        <v>2</v>
      </c>
      <c r="B3" s="395"/>
      <c r="C3" s="396"/>
      <c r="D3" s="397"/>
    </row>
    <row r="4" spans="1:4" ht="20.100000000000001" customHeight="1" x14ac:dyDescent="0.2">
      <c r="A4" s="256" t="s">
        <v>3</v>
      </c>
      <c r="B4" s="403"/>
      <c r="C4" s="403"/>
      <c r="D4" s="404"/>
    </row>
    <row r="5" spans="1:4" ht="20.100000000000001" customHeight="1" x14ac:dyDescent="0.2">
      <c r="A5" s="257" t="s">
        <v>4</v>
      </c>
      <c r="B5" s="403"/>
      <c r="C5" s="403"/>
      <c r="D5" s="404"/>
    </row>
    <row r="6" spans="1:4" ht="20.100000000000001" customHeight="1" x14ac:dyDescent="0.2">
      <c r="A6" s="257" t="s">
        <v>5</v>
      </c>
      <c r="B6" s="403"/>
      <c r="C6" s="403"/>
      <c r="D6" s="404"/>
    </row>
    <row r="7" spans="1:4" ht="20.100000000000001" customHeight="1" x14ac:dyDescent="0.2">
      <c r="A7" s="256" t="s">
        <v>6</v>
      </c>
      <c r="B7" s="392"/>
      <c r="C7" s="393"/>
      <c r="D7" s="394"/>
    </row>
    <row r="8" spans="1:4" ht="20.100000000000001" customHeight="1" x14ac:dyDescent="0.2">
      <c r="A8" s="257" t="s">
        <v>7</v>
      </c>
      <c r="B8" s="392"/>
      <c r="C8" s="393"/>
      <c r="D8" s="394"/>
    </row>
    <row r="9" spans="1:4" ht="20.100000000000001" customHeight="1" thickBot="1" x14ac:dyDescent="0.25">
      <c r="A9" s="258" t="s">
        <v>8</v>
      </c>
      <c r="B9" s="408"/>
      <c r="C9" s="409"/>
      <c r="D9" s="410"/>
    </row>
    <row r="10" spans="1:4" ht="13.5" thickBot="1" x14ac:dyDescent="0.25">
      <c r="A10" s="287"/>
      <c r="B10" s="288"/>
      <c r="C10" s="288"/>
      <c r="D10" s="289"/>
    </row>
    <row r="11" spans="1:4" x14ac:dyDescent="0.2">
      <c r="A11" s="411" t="s">
        <v>9</v>
      </c>
      <c r="B11" s="412"/>
      <c r="C11" s="412"/>
      <c r="D11" s="413"/>
    </row>
    <row r="12" spans="1:4" x14ac:dyDescent="0.2">
      <c r="A12" s="414" t="s">
        <v>10</v>
      </c>
      <c r="B12" s="415"/>
      <c r="C12" s="415"/>
      <c r="D12" s="416"/>
    </row>
    <row r="13" spans="1:4" x14ac:dyDescent="0.2">
      <c r="A13" s="414" t="s">
        <v>11</v>
      </c>
      <c r="B13" s="415"/>
      <c r="C13" s="415"/>
      <c r="D13" s="416"/>
    </row>
    <row r="14" spans="1:4" x14ac:dyDescent="0.2">
      <c r="A14" s="423"/>
      <c r="B14" s="424"/>
      <c r="C14" s="424"/>
      <c r="D14" s="425"/>
    </row>
    <row r="15" spans="1:4" x14ac:dyDescent="0.2">
      <c r="A15" s="429" t="s">
        <v>12</v>
      </c>
      <c r="B15" s="430"/>
      <c r="C15" s="430"/>
      <c r="D15" s="431"/>
    </row>
    <row r="16" spans="1:4" ht="15" x14ac:dyDescent="0.25">
      <c r="A16" s="290" t="s">
        <v>13</v>
      </c>
      <c r="B16" s="259"/>
      <c r="C16" s="291" t="s">
        <v>14</v>
      </c>
      <c r="D16" s="260"/>
    </row>
    <row r="17" spans="1:4" ht="15" x14ac:dyDescent="0.25">
      <c r="A17" s="290" t="s">
        <v>15</v>
      </c>
      <c r="B17" s="259"/>
      <c r="C17" s="291" t="s">
        <v>16</v>
      </c>
      <c r="D17" s="260"/>
    </row>
    <row r="18" spans="1:4" ht="15" x14ac:dyDescent="0.25">
      <c r="A18" s="290" t="s">
        <v>17</v>
      </c>
      <c r="B18" s="259"/>
      <c r="C18" s="291" t="s">
        <v>18</v>
      </c>
      <c r="D18" s="260"/>
    </row>
    <row r="19" spans="1:4" ht="15" x14ac:dyDescent="0.25">
      <c r="A19" s="290" t="s">
        <v>19</v>
      </c>
      <c r="B19" s="259"/>
      <c r="C19" s="291" t="s">
        <v>20</v>
      </c>
      <c r="D19" s="260"/>
    </row>
    <row r="20" spans="1:4" ht="15" x14ac:dyDescent="0.25">
      <c r="A20" s="290" t="s">
        <v>21</v>
      </c>
      <c r="B20" s="317"/>
      <c r="C20" s="343" t="s">
        <v>22</v>
      </c>
      <c r="D20" s="318"/>
    </row>
    <row r="21" spans="1:4" x14ac:dyDescent="0.2">
      <c r="A21" s="423"/>
      <c r="B21" s="424"/>
      <c r="C21" s="424"/>
      <c r="D21" s="425"/>
    </row>
    <row r="22" spans="1:4" ht="39" customHeight="1" x14ac:dyDescent="0.2">
      <c r="A22" s="420" t="s">
        <v>23</v>
      </c>
      <c r="B22" s="421"/>
      <c r="C22" s="421"/>
      <c r="D22" s="422"/>
    </row>
    <row r="23" spans="1:4" x14ac:dyDescent="0.2">
      <c r="A23" s="426" t="s">
        <v>24</v>
      </c>
      <c r="B23" s="427"/>
      <c r="C23" s="427"/>
      <c r="D23" s="428"/>
    </row>
    <row r="24" spans="1:4" x14ac:dyDescent="0.2">
      <c r="A24" s="426" t="s">
        <v>25</v>
      </c>
      <c r="B24" s="427"/>
      <c r="C24" s="427"/>
      <c r="D24" s="428"/>
    </row>
    <row r="25" spans="1:4" ht="13.5" thickBot="1" x14ac:dyDescent="0.25">
      <c r="A25" s="417"/>
      <c r="B25" s="418"/>
      <c r="C25" s="418"/>
      <c r="D25" s="419"/>
    </row>
    <row r="26" spans="1:4" ht="13.5" thickBot="1" x14ac:dyDescent="0.25">
      <c r="A26" s="292" t="s">
        <v>26</v>
      </c>
      <c r="B26" s="262" t="s">
        <v>27</v>
      </c>
      <c r="C26" s="261" t="s">
        <v>28</v>
      </c>
      <c r="D26" s="293" t="s">
        <v>29</v>
      </c>
    </row>
    <row r="27" spans="1:4" x14ac:dyDescent="0.2">
      <c r="A27" s="271" t="s">
        <v>30</v>
      </c>
      <c r="B27" s="265" t="s">
        <v>31</v>
      </c>
      <c r="C27" s="263" t="s">
        <v>32</v>
      </c>
      <c r="D27" s="268"/>
    </row>
    <row r="28" spans="1:4" x14ac:dyDescent="0.2">
      <c r="A28" s="272" t="s">
        <v>33</v>
      </c>
      <c r="B28" s="266" t="s">
        <v>31</v>
      </c>
      <c r="C28" s="264" t="s">
        <v>34</v>
      </c>
      <c r="D28" s="269"/>
    </row>
    <row r="29" spans="1:4" x14ac:dyDescent="0.2">
      <c r="A29" s="272" t="s">
        <v>35</v>
      </c>
      <c r="B29" s="266" t="s">
        <v>31</v>
      </c>
      <c r="C29" s="264" t="s">
        <v>34</v>
      </c>
      <c r="D29" s="269"/>
    </row>
    <row r="30" spans="1:4" x14ac:dyDescent="0.2">
      <c r="A30" s="273" t="s">
        <v>36</v>
      </c>
      <c r="B30" s="266" t="s">
        <v>31</v>
      </c>
      <c r="C30" s="264" t="s">
        <v>34</v>
      </c>
      <c r="D30" s="269"/>
    </row>
    <row r="31" spans="1:4" x14ac:dyDescent="0.2">
      <c r="A31" s="273" t="s">
        <v>37</v>
      </c>
      <c r="B31" s="266" t="s">
        <v>31</v>
      </c>
      <c r="C31" s="264" t="s">
        <v>34</v>
      </c>
      <c r="D31" s="269"/>
    </row>
    <row r="32" spans="1:4" x14ac:dyDescent="0.2">
      <c r="A32" s="273" t="s">
        <v>38</v>
      </c>
      <c r="B32" s="266" t="s">
        <v>31</v>
      </c>
      <c r="C32" s="264" t="s">
        <v>34</v>
      </c>
      <c r="D32" s="269"/>
    </row>
    <row r="33" spans="1:4" x14ac:dyDescent="0.2">
      <c r="A33" s="276" t="s">
        <v>39</v>
      </c>
      <c r="B33" s="266" t="s">
        <v>31</v>
      </c>
      <c r="C33" s="264" t="s">
        <v>34</v>
      </c>
      <c r="D33" s="269"/>
    </row>
    <row r="34" spans="1:4" x14ac:dyDescent="0.2">
      <c r="A34" s="276" t="s">
        <v>40</v>
      </c>
      <c r="B34" s="266" t="s">
        <v>31</v>
      </c>
      <c r="C34" s="264" t="s">
        <v>34</v>
      </c>
      <c r="D34" s="269"/>
    </row>
    <row r="35" spans="1:4" x14ac:dyDescent="0.2">
      <c r="A35" s="276" t="s">
        <v>41</v>
      </c>
      <c r="B35" s="266" t="s">
        <v>31</v>
      </c>
      <c r="C35" s="264" t="s">
        <v>34</v>
      </c>
      <c r="D35" s="269"/>
    </row>
    <row r="36" spans="1:4" ht="15.95" customHeight="1" x14ac:dyDescent="0.2">
      <c r="A36" s="272" t="s">
        <v>42</v>
      </c>
      <c r="B36" s="266" t="s">
        <v>31</v>
      </c>
      <c r="C36" s="405" t="s">
        <v>43</v>
      </c>
      <c r="D36" s="406"/>
    </row>
    <row r="37" spans="1:4" ht="15.95" customHeight="1" x14ac:dyDescent="0.2">
      <c r="A37" s="274" t="s">
        <v>44</v>
      </c>
      <c r="B37" s="266" t="s">
        <v>31</v>
      </c>
      <c r="C37" s="405"/>
      <c r="D37" s="407"/>
    </row>
    <row r="38" spans="1:4" x14ac:dyDescent="0.2">
      <c r="A38" s="272" t="s">
        <v>45</v>
      </c>
      <c r="B38" s="266" t="s">
        <v>31</v>
      </c>
      <c r="C38" s="264" t="s">
        <v>32</v>
      </c>
      <c r="D38" s="269"/>
    </row>
    <row r="39" spans="1:4" x14ac:dyDescent="0.2">
      <c r="A39" s="272" t="s">
        <v>46</v>
      </c>
      <c r="B39" s="266" t="s">
        <v>31</v>
      </c>
      <c r="C39" s="264" t="s">
        <v>32</v>
      </c>
      <c r="D39" s="269"/>
    </row>
    <row r="40" spans="1:4" x14ac:dyDescent="0.2">
      <c r="A40" s="272" t="s">
        <v>47</v>
      </c>
      <c r="B40" s="266" t="s">
        <v>31</v>
      </c>
      <c r="C40" s="264" t="s">
        <v>32</v>
      </c>
      <c r="D40" s="269"/>
    </row>
    <row r="41" spans="1:4" x14ac:dyDescent="0.2">
      <c r="A41" s="347" t="s">
        <v>48</v>
      </c>
      <c r="B41" s="266" t="s">
        <v>31</v>
      </c>
      <c r="C41" s="264" t="s">
        <v>49</v>
      </c>
      <c r="D41" s="269"/>
    </row>
    <row r="42" spans="1:4" x14ac:dyDescent="0.2">
      <c r="A42" s="272" t="s">
        <v>50</v>
      </c>
      <c r="B42" s="266" t="s">
        <v>31</v>
      </c>
      <c r="C42" s="264" t="s">
        <v>51</v>
      </c>
      <c r="D42" s="269"/>
    </row>
    <row r="43" spans="1:4" x14ac:dyDescent="0.2">
      <c r="A43" s="272" t="s">
        <v>52</v>
      </c>
      <c r="B43" s="266" t="s">
        <v>31</v>
      </c>
      <c r="C43" s="264" t="s">
        <v>53</v>
      </c>
      <c r="D43" s="269"/>
    </row>
    <row r="44" spans="1:4" ht="13.5" thickBot="1" x14ac:dyDescent="0.25">
      <c r="A44" s="275" t="s">
        <v>54</v>
      </c>
      <c r="B44" s="267" t="s">
        <v>31</v>
      </c>
      <c r="C44" s="282" t="s">
        <v>32</v>
      </c>
      <c r="D44" s="270"/>
    </row>
  </sheetData>
  <sortState xmlns:xlrd2="http://schemas.microsoft.com/office/spreadsheetml/2017/richdata2" ref="A30:A35">
    <sortCondition ref="A30"/>
  </sortState>
  <mergeCells count="21">
    <mergeCell ref="C36:C37"/>
    <mergeCell ref="D36:D37"/>
    <mergeCell ref="B8:D8"/>
    <mergeCell ref="B9:D9"/>
    <mergeCell ref="A11:D11"/>
    <mergeCell ref="A12:D12"/>
    <mergeCell ref="A13:D13"/>
    <mergeCell ref="A25:D25"/>
    <mergeCell ref="A22:D22"/>
    <mergeCell ref="A21:D21"/>
    <mergeCell ref="A24:D24"/>
    <mergeCell ref="A23:D23"/>
    <mergeCell ref="A14:D14"/>
    <mergeCell ref="A15:D15"/>
    <mergeCell ref="B7:D7"/>
    <mergeCell ref="B3:D3"/>
    <mergeCell ref="A1:D1"/>
    <mergeCell ref="B2:D2"/>
    <mergeCell ref="B4:D4"/>
    <mergeCell ref="B5:D5"/>
    <mergeCell ref="B6:D6"/>
  </mergeCells>
  <phoneticPr fontId="2" type="noConversion"/>
  <dataValidations count="2">
    <dataValidation allowBlank="1" showInputMessage="1" showErrorMessage="1" promptTitle="Minority Certificate" prompt="Need to define when needed" sqref="A43" xr:uid="{00000000-0002-0000-0000-000000000000}"/>
    <dataValidation type="list" allowBlank="1" showInputMessage="1" showErrorMessage="1" sqref="B27:B44" xr:uid="{00000000-0002-0000-0000-000002000000}">
      <formula1>"Select One, Yes, No, Not applicable"</formula1>
    </dataValidation>
  </dataValidations>
  <hyperlinks>
    <hyperlink ref="A41" r:id="rId1" xr:uid="{A1AA8F92-7148-48BD-9B15-9BFD3E1AB447}"/>
  </hyperlinks>
  <printOptions horizontalCentered="1"/>
  <pageMargins left="0.39370078740157499" right="0.23622047244094499" top="0.68110236199999996" bottom="0.59055118110236204" header="0.39370078740157499" footer="0.511811023622047"/>
  <pageSetup paperSize="9" scale="75" orientation="portrait" r:id="rId2"/>
  <headerFooter alignWithMargins="0">
    <oddFooter>&amp;LPage &amp;P of &amp;N&amp;R&amp;9&amp;F, &amp;A</oddFooter>
  </headerFooter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27"/>
  <dimension ref="A1:AW59"/>
  <sheetViews>
    <sheetView showGridLines="0" showZeros="0" zoomScaleNormal="100" workbookViewId="0">
      <selection activeCell="A7" sqref="A7"/>
    </sheetView>
  </sheetViews>
  <sheetFormatPr defaultColWidth="11.42578125" defaultRowHeight="15" x14ac:dyDescent="0.2"/>
  <cols>
    <col min="1" max="1" width="26.7109375" style="4" customWidth="1"/>
    <col min="2" max="2" width="28.140625" style="4" customWidth="1"/>
    <col min="3" max="3" width="11.42578125" style="17"/>
    <col min="4" max="4" width="12.85546875" style="4" customWidth="1"/>
    <col min="5" max="5" width="15.42578125" style="4" customWidth="1"/>
    <col min="6" max="6" width="2.42578125" customWidth="1"/>
    <col min="7" max="9" width="11.42578125" customWidth="1"/>
    <col min="10" max="13" width="12.7109375" hidden="1" customWidth="1"/>
    <col min="14" max="49" width="11.42578125" customWidth="1"/>
    <col min="50" max="54" width="11.42578125" style="4" customWidth="1"/>
    <col min="55" max="16384" width="11.42578125" style="4"/>
  </cols>
  <sheetData>
    <row r="1" spans="1:49" ht="41.25" customHeight="1" x14ac:dyDescent="0.2">
      <c r="A1" s="301" t="s">
        <v>20</v>
      </c>
      <c r="B1" s="302"/>
      <c r="C1" s="302"/>
      <c r="D1" s="302"/>
      <c r="E1" s="303"/>
    </row>
    <row r="2" spans="1:49" x14ac:dyDescent="0.2">
      <c r="A2" s="304" t="s">
        <v>13</v>
      </c>
      <c r="B2" s="220">
        <f>SupplierName</f>
        <v>0</v>
      </c>
      <c r="C2" s="234" t="s">
        <v>547</v>
      </c>
      <c r="D2" s="530">
        <f>Date</f>
        <v>0</v>
      </c>
      <c r="E2" s="588"/>
    </row>
    <row r="3" spans="1:49" x14ac:dyDescent="0.2">
      <c r="A3" s="304" t="s">
        <v>446</v>
      </c>
      <c r="B3" s="220">
        <f>Company</f>
        <v>0</v>
      </c>
      <c r="C3" s="234" t="s">
        <v>548</v>
      </c>
      <c r="D3" s="531">
        <f>LeadAuditor</f>
        <v>0</v>
      </c>
      <c r="E3" s="589"/>
    </row>
    <row r="4" spans="1:49" x14ac:dyDescent="0.2">
      <c r="A4" s="304" t="s">
        <v>447</v>
      </c>
      <c r="B4" s="220">
        <f>DUNS</f>
        <v>0</v>
      </c>
      <c r="C4" s="234" t="s">
        <v>549</v>
      </c>
      <c r="D4" s="531">
        <f>CoAuditor</f>
        <v>0</v>
      </c>
      <c r="E4" s="601"/>
    </row>
    <row r="5" spans="1:49" x14ac:dyDescent="0.2">
      <c r="A5" s="591" t="s">
        <v>448</v>
      </c>
      <c r="B5" s="541"/>
      <c r="C5" s="539" t="s">
        <v>449</v>
      </c>
      <c r="D5" s="539"/>
      <c r="E5" s="594"/>
    </row>
    <row r="6" spans="1:49" s="5" customFormat="1" x14ac:dyDescent="0.2">
      <c r="A6" s="592"/>
      <c r="B6" s="543"/>
      <c r="C6" s="337" t="s">
        <v>450</v>
      </c>
      <c r="D6" s="585" t="s">
        <v>451</v>
      </c>
      <c r="E6" s="593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</row>
    <row r="7" spans="1:49" s="5" customFormat="1" ht="36" x14ac:dyDescent="0.2">
      <c r="A7" s="309" t="s">
        <v>104</v>
      </c>
      <c r="B7" s="96" t="s">
        <v>550</v>
      </c>
      <c r="C7" s="1">
        <v>10</v>
      </c>
      <c r="D7" s="532"/>
      <c r="E7" s="590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</row>
    <row r="8" spans="1:49" ht="36" x14ac:dyDescent="0.2">
      <c r="A8" s="597" t="s">
        <v>551</v>
      </c>
      <c r="B8" s="96" t="s">
        <v>552</v>
      </c>
      <c r="C8" s="1">
        <v>10</v>
      </c>
      <c r="D8" s="533"/>
      <c r="E8" s="590"/>
    </row>
    <row r="9" spans="1:49" s="6" customFormat="1" ht="36" x14ac:dyDescent="0.2">
      <c r="A9" s="598"/>
      <c r="B9" s="96" t="s">
        <v>553</v>
      </c>
      <c r="C9" s="1">
        <v>10</v>
      </c>
      <c r="D9" s="533"/>
      <c r="E9" s="590"/>
      <c r="F9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</row>
    <row r="10" spans="1:49" s="6" customFormat="1" ht="24" x14ac:dyDescent="0.2">
      <c r="A10" s="598"/>
      <c r="B10" s="96" t="s">
        <v>554</v>
      </c>
      <c r="C10" s="1">
        <v>10</v>
      </c>
      <c r="D10" s="586"/>
      <c r="E10" s="600"/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</row>
    <row r="11" spans="1:49" s="7" customFormat="1" ht="36" x14ac:dyDescent="0.2">
      <c r="A11" s="599"/>
      <c r="B11" s="96" t="s">
        <v>555</v>
      </c>
      <c r="C11" s="1">
        <v>10</v>
      </c>
      <c r="D11" s="533"/>
      <c r="E11" s="590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</row>
    <row r="12" spans="1:49" s="7" customFormat="1" ht="48.75" thickBot="1" x14ac:dyDescent="0.25">
      <c r="A12" s="310" t="s">
        <v>556</v>
      </c>
      <c r="B12" s="307" t="s">
        <v>557</v>
      </c>
      <c r="C12" s="308">
        <v>10</v>
      </c>
      <c r="D12" s="595"/>
      <c r="E12" s="596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</row>
    <row r="13" spans="1:49" s="7" customFormat="1" ht="15.75" thickBot="1" x14ac:dyDescent="0.25">
      <c r="A13" s="98"/>
      <c r="B13"/>
      <c r="C13"/>
      <c r="D13"/>
      <c r="E13" s="339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</row>
    <row r="14" spans="1:49" s="7" customFormat="1" x14ac:dyDescent="0.2">
      <c r="A14" s="98"/>
      <c r="B14" s="100" t="s">
        <v>469</v>
      </c>
      <c r="C14" s="101">
        <f>SUM(C7:C12)</f>
        <v>60</v>
      </c>
      <c r="D14" s="339"/>
      <c r="E14" s="100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</row>
    <row r="15" spans="1:49" s="7" customFormat="1" ht="15.75" thickBot="1" x14ac:dyDescent="0.25">
      <c r="A15" s="98"/>
      <c r="B15" s="100" t="s">
        <v>470</v>
      </c>
      <c r="C15" s="102">
        <v>60</v>
      </c>
      <c r="D15" s="339"/>
      <c r="E15" s="100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</row>
    <row r="16" spans="1:49" s="7" customFormat="1" ht="15.75" thickBot="1" x14ac:dyDescent="0.25">
      <c r="A16" s="98"/>
      <c r="B16" s="100" t="s">
        <v>473</v>
      </c>
      <c r="C16" s="103">
        <f>C14/C15</f>
        <v>1</v>
      </c>
      <c r="D16" s="338"/>
      <c r="E16" s="100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</row>
    <row r="17" spans="1:49" s="7" customFormat="1" ht="15.75" thickBot="1" x14ac:dyDescent="0.25">
      <c r="A17" s="98"/>
      <c r="B17" s="99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</row>
    <row r="18" spans="1:49" s="7" customFormat="1" ht="15" customHeight="1" x14ac:dyDescent="0.2">
      <c r="A18" s="544" t="s">
        <v>474</v>
      </c>
      <c r="B18" s="545"/>
      <c r="C18" s="104" t="s">
        <v>475</v>
      </c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</row>
    <row r="19" spans="1:49" s="7" customFormat="1" ht="15" customHeight="1" x14ac:dyDescent="0.2">
      <c r="A19" s="546" t="s">
        <v>476</v>
      </c>
      <c r="B19" s="547"/>
      <c r="C19" s="105" t="s">
        <v>477</v>
      </c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</row>
    <row r="20" spans="1:49" s="7" customFormat="1" ht="15" customHeight="1" thickBot="1" x14ac:dyDescent="0.25">
      <c r="A20" s="548" t="s">
        <v>478</v>
      </c>
      <c r="B20" s="549"/>
      <c r="C20" s="106" t="s">
        <v>479</v>
      </c>
      <c r="D20" s="339"/>
      <c r="E20" s="339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</row>
    <row r="21" spans="1:49" s="7" customFormat="1" x14ac:dyDescent="0.2">
      <c r="A21" s="98"/>
      <c r="B21" s="99"/>
      <c r="C21" s="338"/>
      <c r="D21" s="339"/>
      <c r="E21" s="339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</row>
    <row r="22" spans="1:49" s="7" customFormat="1" x14ac:dyDescent="0.2">
      <c r="A22" s="8"/>
      <c r="B22" s="9"/>
      <c r="C22" s="13"/>
      <c r="D22" s="12"/>
      <c r="E22" s="1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</row>
    <row r="23" spans="1:49" s="7" customFormat="1" x14ac:dyDescent="0.2">
      <c r="A23" s="8"/>
      <c r="B23" s="9"/>
      <c r="C23" s="13"/>
      <c r="D23" s="12"/>
      <c r="E23" s="12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</row>
    <row r="24" spans="1:49" s="7" customFormat="1" x14ac:dyDescent="0.2">
      <c r="A24" s="8"/>
      <c r="B24" s="9"/>
      <c r="C24" s="13"/>
      <c r="D24" s="12"/>
      <c r="E24" s="12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</row>
    <row r="25" spans="1:49" s="7" customFormat="1" x14ac:dyDescent="0.2">
      <c r="A25" s="8"/>
      <c r="B25" s="9"/>
      <c r="C25" s="13"/>
      <c r="D25" s="12"/>
      <c r="E25" s="12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</row>
    <row r="26" spans="1:49" s="7" customFormat="1" x14ac:dyDescent="0.2">
      <c r="A26" s="8"/>
      <c r="B26" s="9"/>
      <c r="C26" s="13"/>
      <c r="D26" s="12"/>
      <c r="E26" s="12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</row>
    <row r="27" spans="1:49" s="7" customFormat="1" x14ac:dyDescent="0.2">
      <c r="A27" s="8"/>
      <c r="B27" s="9"/>
      <c r="C27" s="13"/>
      <c r="D27" s="12"/>
      <c r="E27" s="12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</row>
    <row r="28" spans="1:49" s="7" customFormat="1" x14ac:dyDescent="0.2">
      <c r="A28" s="8"/>
      <c r="B28" s="9"/>
      <c r="C28" s="13"/>
      <c r="D28" s="12"/>
      <c r="E28" s="12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</row>
    <row r="29" spans="1:49" s="7" customFormat="1" x14ac:dyDescent="0.2">
      <c r="A29" s="8"/>
      <c r="B29" s="9"/>
      <c r="C29" s="13"/>
      <c r="D29" s="12"/>
      <c r="E29" s="12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</row>
    <row r="30" spans="1:49" s="7" customFormat="1" x14ac:dyDescent="0.2">
      <c r="A30" s="8"/>
      <c r="B30" s="9"/>
      <c r="C30" s="13"/>
      <c r="D30" s="12"/>
      <c r="E30" s="12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</row>
    <row r="31" spans="1:49" s="7" customFormat="1" x14ac:dyDescent="0.2">
      <c r="A31" s="8"/>
      <c r="B31" s="9"/>
      <c r="C31" s="13"/>
      <c r="D31" s="12"/>
      <c r="E31" s="12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</row>
    <row r="32" spans="1:49" s="7" customFormat="1" x14ac:dyDescent="0.2">
      <c r="A32" s="8"/>
      <c r="B32" s="9"/>
      <c r="C32" s="13"/>
      <c r="D32" s="12"/>
      <c r="E32" s="1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</row>
    <row r="33" spans="1:49" s="7" customFormat="1" x14ac:dyDescent="0.2">
      <c r="A33" s="8"/>
      <c r="B33" s="9"/>
      <c r="C33" s="13"/>
      <c r="D33" s="12"/>
      <c r="E33" s="12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</row>
    <row r="34" spans="1:49" s="7" customFormat="1" x14ac:dyDescent="0.2">
      <c r="A34" s="8"/>
      <c r="B34" s="9"/>
      <c r="C34" s="13"/>
      <c r="D34" s="12"/>
      <c r="E34" s="12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</row>
    <row r="35" spans="1:49" s="7" customFormat="1" x14ac:dyDescent="0.2">
      <c r="A35" s="8"/>
      <c r="B35" s="9"/>
      <c r="C35" s="13"/>
      <c r="D35" s="12"/>
      <c r="E35" s="12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</row>
    <row r="36" spans="1:49" s="7" customFormat="1" x14ac:dyDescent="0.2">
      <c r="A36" s="8"/>
      <c r="B36" s="9"/>
      <c r="C36" s="13"/>
      <c r="D36" s="12"/>
      <c r="E36" s="12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</row>
    <row r="37" spans="1:49" s="7" customFormat="1" x14ac:dyDescent="0.2">
      <c r="A37" s="8"/>
      <c r="B37" s="9"/>
      <c r="C37" s="13"/>
      <c r="D37" s="12"/>
      <c r="E37" s="12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</row>
    <row r="38" spans="1:49" s="7" customFormat="1" x14ac:dyDescent="0.2">
      <c r="A38" s="8"/>
      <c r="B38" s="9"/>
      <c r="C38" s="13"/>
      <c r="D38" s="12"/>
      <c r="E38" s="12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</row>
    <row r="39" spans="1:49" s="6" customFormat="1" x14ac:dyDescent="0.2">
      <c r="A39" s="8"/>
      <c r="B39" s="9"/>
      <c r="C39" s="13"/>
      <c r="D39" s="14"/>
      <c r="E39" s="14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</row>
    <row r="40" spans="1:49" s="11" customFormat="1" x14ac:dyDescent="0.2">
      <c r="A40" s="8"/>
      <c r="B40" s="9"/>
      <c r="C40" s="1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</row>
    <row r="41" spans="1:49" s="11" customFormat="1" ht="12.75" x14ac:dyDescent="0.2">
      <c r="C41" s="10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</row>
    <row r="42" spans="1:49" s="12" customFormat="1" ht="12.75" x14ac:dyDescent="0.2">
      <c r="C42" s="13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</row>
    <row r="43" spans="1:49" s="12" customFormat="1" ht="12.75" x14ac:dyDescent="0.2">
      <c r="C43" s="1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</row>
    <row r="44" spans="1:49" s="12" customFormat="1" ht="12.75" x14ac:dyDescent="0.2">
      <c r="C44" s="13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</row>
    <row r="45" spans="1:49" s="12" customFormat="1" ht="12.75" x14ac:dyDescent="0.2">
      <c r="C45" s="13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</row>
    <row r="46" spans="1:49" s="12" customFormat="1" ht="12.75" x14ac:dyDescent="0.2">
      <c r="C46" s="13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</row>
    <row r="47" spans="1:49" s="12" customFormat="1" ht="12.75" x14ac:dyDescent="0.2">
      <c r="C47" s="13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</row>
    <row r="48" spans="1:49" s="12" customFormat="1" ht="12.75" x14ac:dyDescent="0.2">
      <c r="C48" s="13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</row>
    <row r="49" spans="3:49" s="12" customFormat="1" ht="12.75" x14ac:dyDescent="0.2">
      <c r="C49" s="13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</row>
    <row r="50" spans="3:49" s="12" customFormat="1" ht="12.75" x14ac:dyDescent="0.2">
      <c r="C50" s="13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</row>
    <row r="51" spans="3:49" s="12" customFormat="1" ht="12.75" x14ac:dyDescent="0.2">
      <c r="C51" s="13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</row>
    <row r="52" spans="3:49" s="12" customFormat="1" ht="12.75" x14ac:dyDescent="0.2">
      <c r="C52" s="13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</row>
    <row r="53" spans="3:49" s="12" customFormat="1" ht="12.75" x14ac:dyDescent="0.2">
      <c r="C53" s="1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</row>
    <row r="54" spans="3:49" s="12" customFormat="1" ht="12.75" x14ac:dyDescent="0.2">
      <c r="C54" s="13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</row>
    <row r="55" spans="3:49" s="12" customFormat="1" ht="12.75" x14ac:dyDescent="0.2">
      <c r="C55" s="13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</row>
    <row r="56" spans="3:49" s="12" customFormat="1" ht="12.75" x14ac:dyDescent="0.2">
      <c r="C56" s="13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</row>
    <row r="57" spans="3:49" s="14" customFormat="1" ht="12.75" x14ac:dyDescent="0.2">
      <c r="C57" s="13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</row>
    <row r="58" spans="3:49" s="14" customFormat="1" ht="12.75" x14ac:dyDescent="0.2">
      <c r="C58" s="13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</row>
    <row r="59" spans="3:49" s="16" customFormat="1" ht="14.25" x14ac:dyDescent="0.2">
      <c r="C59" s="15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</row>
  </sheetData>
  <sheetProtection formatColumns="0" selectLockedCells="1"/>
  <mergeCells count="16">
    <mergeCell ref="D2:E2"/>
    <mergeCell ref="D3:E3"/>
    <mergeCell ref="D4:E4"/>
    <mergeCell ref="A18:B18"/>
    <mergeCell ref="A19:B19"/>
    <mergeCell ref="A20:B20"/>
    <mergeCell ref="D8:E8"/>
    <mergeCell ref="A5:B6"/>
    <mergeCell ref="C5:E5"/>
    <mergeCell ref="A8:A11"/>
    <mergeCell ref="D10:E10"/>
    <mergeCell ref="D12:E12"/>
    <mergeCell ref="D11:E11"/>
    <mergeCell ref="D6:E6"/>
    <mergeCell ref="D9:E9"/>
    <mergeCell ref="D7:E7"/>
  </mergeCells>
  <phoneticPr fontId="0" type="noConversion"/>
  <conditionalFormatting sqref="C7:C12">
    <cfRule type="expression" dxfId="130" priority="72" stopIfTrue="1">
      <formula>AC7=1</formula>
    </cfRule>
    <cfRule type="expression" dxfId="129" priority="73" stopIfTrue="1">
      <formula>AC7=2</formula>
    </cfRule>
    <cfRule type="expression" dxfId="128" priority="74" stopIfTrue="1">
      <formula>AC7=3</formula>
    </cfRule>
  </conditionalFormatting>
  <conditionalFormatting sqref="C7:C12">
    <cfRule type="expression" dxfId="127" priority="66" stopIfTrue="1">
      <formula>AC7=1</formula>
    </cfRule>
    <cfRule type="expression" dxfId="126" priority="67" stopIfTrue="1">
      <formula>AC7=2</formula>
    </cfRule>
    <cfRule type="expression" dxfId="125" priority="68" stopIfTrue="1">
      <formula>AC7=3</formula>
    </cfRule>
  </conditionalFormatting>
  <conditionalFormatting sqref="C7:C12">
    <cfRule type="cellIs" dxfId="124" priority="56" operator="lessThan">
      <formula>4</formula>
    </cfRule>
    <cfRule type="cellIs" dxfId="123" priority="57" operator="equal">
      <formula>4</formula>
    </cfRule>
    <cfRule type="cellIs" dxfId="122" priority="58" operator="equal">
      <formula>6</formula>
    </cfRule>
    <cfRule type="cellIs" dxfId="121" priority="59" operator="equal">
      <formula>8</formula>
    </cfRule>
    <cfRule type="cellIs" dxfId="120" priority="60" operator="equal">
      <formula>10</formula>
    </cfRule>
  </conditionalFormatting>
  <conditionalFormatting sqref="C16">
    <cfRule type="cellIs" dxfId="119" priority="49" operator="lessThan">
      <formula>0.7</formula>
    </cfRule>
    <cfRule type="cellIs" dxfId="118" priority="50" operator="between">
      <formula>0.7</formula>
      <formula>0.8</formula>
    </cfRule>
    <cfRule type="cellIs" dxfId="117" priority="51" operator="greaterThan">
      <formula>0.8</formula>
    </cfRule>
  </conditionalFormatting>
  <dataValidations xWindow="918" yWindow="363" count="2">
    <dataValidation type="list" allowBlank="1" showInputMessage="1" showErrorMessage="1" promptTitle="Environmental Certification" prompt="10 = ISO 14001_x000a_8 = EMAS or equivalent_x000a_4-6: Environmental targets defined_x000a_0: No" sqref="C7" xr:uid="{00000000-0002-0000-0800-000000000000}">
      <formula1>"10,8,6,4,0"</formula1>
    </dataValidation>
    <dataValidation type="list" allowBlank="1" showInputMessage="1" showErrorMessage="1" promptTitle="Ranking" prompt="10 No risk, criteria met_x000a_8  Acceptable, improvement possible _x000a_6  Med risk, improvement necessary_x000a_4  High risk, improvement mandatory _x000a_0  Very high risk, criteria not met" sqref="C8:C12" xr:uid="{00000000-0002-0000-0800-000001000000}">
      <formula1>"10,8,6,4,0"</formula1>
    </dataValidation>
  </dataValidations>
  <printOptions horizontalCentered="1"/>
  <pageMargins left="0.39370078740157499" right="0.23622047244094499" top="1.1811023622047201" bottom="0.59055118110236204" header="0.39370078740157499" footer="0.511811023622047"/>
  <pageSetup paperSize="9" scale="75" orientation="landscape" r:id="rId1"/>
  <headerFooter alignWithMargins="0">
    <oddFooter>&amp;C&amp;"Arial,Bold"&amp;9&amp;N&amp;R&amp;"Arial,Bold"&amp;9&amp;F, &amp;A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1EDA58-157D-478A-859F-21B5749E327A}">
  <dimension ref="A1:AW66"/>
  <sheetViews>
    <sheetView showGridLines="0" showZeros="0" topLeftCell="A4" zoomScaleNormal="100" workbookViewId="0">
      <selection activeCell="B10" sqref="B10"/>
    </sheetView>
  </sheetViews>
  <sheetFormatPr defaultColWidth="11.42578125" defaultRowHeight="15" x14ac:dyDescent="0.2"/>
  <cols>
    <col min="1" max="1" width="26.7109375" style="4" customWidth="1"/>
    <col min="2" max="2" width="33.5703125" style="4" customWidth="1"/>
    <col min="3" max="3" width="11.42578125" style="17"/>
    <col min="4" max="4" width="12.85546875" style="4" customWidth="1"/>
    <col min="5" max="5" width="15.42578125" style="4" customWidth="1"/>
    <col min="6" max="6" width="2.42578125" customWidth="1"/>
    <col min="7" max="9" width="11.42578125" customWidth="1"/>
    <col min="10" max="13" width="12.7109375" hidden="1" customWidth="1"/>
    <col min="14" max="49" width="11.42578125" customWidth="1"/>
    <col min="50" max="54" width="11.42578125" style="4" customWidth="1"/>
    <col min="55" max="16384" width="11.42578125" style="4"/>
  </cols>
  <sheetData>
    <row r="1" spans="1:49" ht="41.25" customHeight="1" x14ac:dyDescent="0.2">
      <c r="A1" s="301" t="s">
        <v>22</v>
      </c>
      <c r="B1" s="302"/>
      <c r="C1" s="302"/>
      <c r="D1" s="302"/>
      <c r="E1" s="303"/>
    </row>
    <row r="2" spans="1:49" x14ac:dyDescent="0.2">
      <c r="A2" s="304" t="s">
        <v>13</v>
      </c>
      <c r="B2" s="220">
        <f>SupplierName</f>
        <v>0</v>
      </c>
      <c r="C2" s="234" t="s">
        <v>547</v>
      </c>
      <c r="D2" s="530">
        <f>Date</f>
        <v>0</v>
      </c>
      <c r="E2" s="588"/>
    </row>
    <row r="3" spans="1:49" x14ac:dyDescent="0.2">
      <c r="A3" s="304" t="s">
        <v>446</v>
      </c>
      <c r="B3" s="220">
        <f>Company</f>
        <v>0</v>
      </c>
      <c r="C3" s="234" t="s">
        <v>548</v>
      </c>
      <c r="D3" s="531">
        <f>LeadAuditor</f>
        <v>0</v>
      </c>
      <c r="E3" s="589"/>
    </row>
    <row r="4" spans="1:49" x14ac:dyDescent="0.2">
      <c r="A4" s="304" t="s">
        <v>447</v>
      </c>
      <c r="B4" s="220">
        <f>DUNS</f>
        <v>0</v>
      </c>
      <c r="C4" s="234" t="s">
        <v>549</v>
      </c>
      <c r="D4" s="531">
        <f>CoAuditor</f>
        <v>0</v>
      </c>
      <c r="E4" s="601"/>
    </row>
    <row r="5" spans="1:49" x14ac:dyDescent="0.2">
      <c r="A5" s="591" t="s">
        <v>448</v>
      </c>
      <c r="B5" s="541"/>
      <c r="C5" s="539" t="s">
        <v>449</v>
      </c>
      <c r="D5" s="539"/>
      <c r="E5" s="594"/>
    </row>
    <row r="6" spans="1:49" s="5" customFormat="1" x14ac:dyDescent="0.2">
      <c r="A6" s="592"/>
      <c r="B6" s="543"/>
      <c r="C6" s="337" t="s">
        <v>450</v>
      </c>
      <c r="D6" s="585" t="s">
        <v>451</v>
      </c>
      <c r="E6" s="593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</row>
    <row r="7" spans="1:49" s="5" customFormat="1" ht="24" x14ac:dyDescent="0.2">
      <c r="A7" s="597" t="s">
        <v>558</v>
      </c>
      <c r="B7" s="96" t="s">
        <v>559</v>
      </c>
      <c r="C7" s="1">
        <v>10</v>
      </c>
      <c r="D7" s="532"/>
      <c r="E7" s="590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</row>
    <row r="8" spans="1:49" s="5" customFormat="1" ht="36" x14ac:dyDescent="0.2">
      <c r="A8" s="598"/>
      <c r="B8" s="96" t="s">
        <v>560</v>
      </c>
      <c r="C8" s="1">
        <v>10</v>
      </c>
      <c r="D8" s="532"/>
      <c r="E8" s="590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</row>
    <row r="9" spans="1:49" s="5" customFormat="1" ht="36" x14ac:dyDescent="0.2">
      <c r="A9" s="598"/>
      <c r="B9" s="96" t="s">
        <v>561</v>
      </c>
      <c r="C9" s="1">
        <v>10</v>
      </c>
      <c r="D9" s="532"/>
      <c r="E9" s="590"/>
      <c r="F9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</row>
    <row r="10" spans="1:49" s="5" customFormat="1" ht="36" x14ac:dyDescent="0.2">
      <c r="A10" s="599"/>
      <c r="B10" s="96" t="s">
        <v>562</v>
      </c>
      <c r="C10" s="1">
        <v>10</v>
      </c>
      <c r="D10" s="532"/>
      <c r="E10" s="590"/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</row>
    <row r="11" spans="1:49" ht="24" x14ac:dyDescent="0.2">
      <c r="A11" s="597" t="s">
        <v>563</v>
      </c>
      <c r="B11" s="96" t="s">
        <v>564</v>
      </c>
      <c r="C11" s="1">
        <v>10</v>
      </c>
      <c r="D11" s="533"/>
      <c r="E11" s="590"/>
    </row>
    <row r="12" spans="1:49" s="6" customFormat="1" ht="36" x14ac:dyDescent="0.2">
      <c r="A12" s="598"/>
      <c r="B12" s="96" t="s">
        <v>565</v>
      </c>
      <c r="C12" s="1">
        <v>10</v>
      </c>
      <c r="D12" s="533"/>
      <c r="E12" s="590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</row>
    <row r="13" spans="1:49" s="6" customFormat="1" ht="36" x14ac:dyDescent="0.2">
      <c r="A13" s="598"/>
      <c r="B13" s="96" t="s">
        <v>566</v>
      </c>
      <c r="C13" s="1">
        <v>10</v>
      </c>
      <c r="D13" s="586"/>
      <c r="E13" s="600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</row>
    <row r="14" spans="1:49" s="7" customFormat="1" ht="60" x14ac:dyDescent="0.2">
      <c r="A14" s="598"/>
      <c r="B14" s="96" t="s">
        <v>567</v>
      </c>
      <c r="C14" s="1">
        <v>10</v>
      </c>
      <c r="D14" s="533"/>
      <c r="E14" s="590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</row>
    <row r="15" spans="1:49" s="7" customFormat="1" ht="36" x14ac:dyDescent="0.2">
      <c r="A15" s="598"/>
      <c r="B15" s="96" t="s">
        <v>568</v>
      </c>
      <c r="C15" s="1">
        <v>10</v>
      </c>
      <c r="D15" s="533"/>
      <c r="E15" s="590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</row>
    <row r="16" spans="1:49" s="7" customFormat="1" ht="36" x14ac:dyDescent="0.2">
      <c r="A16" s="598"/>
      <c r="B16" s="344" t="s">
        <v>569</v>
      </c>
      <c r="C16" s="1">
        <v>10</v>
      </c>
      <c r="D16" s="533"/>
      <c r="E16" s="590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</row>
    <row r="17" spans="1:49" s="7" customFormat="1" ht="36" x14ac:dyDescent="0.2">
      <c r="A17" s="602" t="s">
        <v>570</v>
      </c>
      <c r="B17" s="345" t="s">
        <v>571</v>
      </c>
      <c r="C17" s="1">
        <v>10</v>
      </c>
      <c r="D17" s="533"/>
      <c r="E17" s="590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</row>
    <row r="18" spans="1:49" s="7" customFormat="1" ht="36" x14ac:dyDescent="0.2">
      <c r="A18" s="603"/>
      <c r="B18" s="345" t="s">
        <v>572</v>
      </c>
      <c r="C18" s="1">
        <v>10</v>
      </c>
      <c r="D18" s="533"/>
      <c r="E18" s="590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</row>
    <row r="19" spans="1:49" s="7" customFormat="1" ht="24.75" thickBot="1" x14ac:dyDescent="0.25">
      <c r="A19" s="604"/>
      <c r="B19" s="346" t="s">
        <v>573</v>
      </c>
      <c r="C19" s="308">
        <v>10</v>
      </c>
      <c r="D19" s="595"/>
      <c r="E19" s="596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</row>
    <row r="20" spans="1:49" s="7" customFormat="1" ht="15.75" thickBot="1" x14ac:dyDescent="0.25">
      <c r="A20" s="98"/>
      <c r="B20"/>
      <c r="C20"/>
      <c r="D20"/>
      <c r="E20" s="339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</row>
    <row r="21" spans="1:49" s="7" customFormat="1" x14ac:dyDescent="0.2">
      <c r="A21" s="98"/>
      <c r="B21" s="100" t="s">
        <v>469</v>
      </c>
      <c r="C21" s="101">
        <f>SUM(C7:C19)</f>
        <v>130</v>
      </c>
      <c r="D21" s="339"/>
      <c r="E21" s="100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</row>
    <row r="22" spans="1:49" s="7" customFormat="1" ht="15.75" thickBot="1" x14ac:dyDescent="0.25">
      <c r="A22" s="98"/>
      <c r="B22" s="100" t="s">
        <v>470</v>
      </c>
      <c r="C22" s="102">
        <v>130</v>
      </c>
      <c r="D22" s="339"/>
      <c r="E22" s="100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</row>
    <row r="23" spans="1:49" s="7" customFormat="1" ht="15.75" thickBot="1" x14ac:dyDescent="0.25">
      <c r="A23" s="98"/>
      <c r="B23" s="100" t="s">
        <v>473</v>
      </c>
      <c r="C23" s="103">
        <f>C21/C22</f>
        <v>1</v>
      </c>
      <c r="D23" s="338"/>
      <c r="E23" s="100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</row>
    <row r="24" spans="1:49" s="7" customFormat="1" ht="15.75" thickBot="1" x14ac:dyDescent="0.25">
      <c r="A24" s="98"/>
      <c r="B24" s="99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</row>
    <row r="25" spans="1:49" s="7" customFormat="1" ht="15" customHeight="1" x14ac:dyDescent="0.2">
      <c r="A25" s="544" t="s">
        <v>474</v>
      </c>
      <c r="B25" s="545"/>
      <c r="C25" s="104" t="s">
        <v>475</v>
      </c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</row>
    <row r="26" spans="1:49" s="7" customFormat="1" ht="15" customHeight="1" x14ac:dyDescent="0.2">
      <c r="A26" s="546" t="s">
        <v>476</v>
      </c>
      <c r="B26" s="547"/>
      <c r="C26" s="105" t="s">
        <v>477</v>
      </c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</row>
    <row r="27" spans="1:49" s="7" customFormat="1" ht="15" customHeight="1" thickBot="1" x14ac:dyDescent="0.25">
      <c r="A27" s="548" t="s">
        <v>478</v>
      </c>
      <c r="B27" s="549"/>
      <c r="C27" s="106" t="s">
        <v>479</v>
      </c>
      <c r="D27" s="339"/>
      <c r="E27" s="339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</row>
    <row r="28" spans="1:49" s="7" customFormat="1" x14ac:dyDescent="0.2">
      <c r="A28" s="98"/>
      <c r="B28" s="99"/>
      <c r="C28" s="338"/>
      <c r="D28" s="339"/>
      <c r="E28" s="339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</row>
    <row r="29" spans="1:49" s="7" customFormat="1" x14ac:dyDescent="0.2">
      <c r="A29" s="8"/>
      <c r="B29" s="9"/>
      <c r="C29" s="13"/>
      <c r="D29" s="12"/>
      <c r="E29" s="12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</row>
    <row r="30" spans="1:49" s="7" customFormat="1" x14ac:dyDescent="0.2">
      <c r="A30" s="8"/>
      <c r="B30" s="9"/>
      <c r="C30" s="13"/>
      <c r="D30" s="12"/>
      <c r="E30" s="12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</row>
    <row r="31" spans="1:49" s="7" customFormat="1" x14ac:dyDescent="0.2">
      <c r="A31" s="8"/>
      <c r="B31" s="9"/>
      <c r="C31" s="13"/>
      <c r="D31" s="12"/>
      <c r="E31" s="12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</row>
    <row r="32" spans="1:49" s="7" customFormat="1" x14ac:dyDescent="0.2">
      <c r="A32" s="8"/>
      <c r="B32" s="9"/>
      <c r="C32" s="13"/>
      <c r="D32" s="12"/>
      <c r="E32" s="1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</row>
    <row r="33" spans="1:49" s="7" customFormat="1" x14ac:dyDescent="0.2">
      <c r="A33" s="8"/>
      <c r="B33" s="9"/>
      <c r="C33" s="13"/>
      <c r="D33" s="12"/>
      <c r="E33" s="12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</row>
    <row r="34" spans="1:49" s="7" customFormat="1" x14ac:dyDescent="0.2">
      <c r="A34" s="8"/>
      <c r="B34" s="9"/>
      <c r="C34" s="13"/>
      <c r="D34" s="12"/>
      <c r="E34" s="12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</row>
    <row r="35" spans="1:49" s="7" customFormat="1" x14ac:dyDescent="0.2">
      <c r="A35" s="8"/>
      <c r="B35" s="9"/>
      <c r="C35" s="13"/>
      <c r="D35" s="12"/>
      <c r="E35" s="12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</row>
    <row r="36" spans="1:49" s="7" customFormat="1" x14ac:dyDescent="0.2">
      <c r="A36" s="8"/>
      <c r="B36" s="9"/>
      <c r="C36" s="13"/>
      <c r="D36" s="12"/>
      <c r="E36" s="12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</row>
    <row r="37" spans="1:49" s="7" customFormat="1" x14ac:dyDescent="0.2">
      <c r="A37" s="8"/>
      <c r="B37" s="9"/>
      <c r="C37" s="13"/>
      <c r="D37" s="12"/>
      <c r="E37" s="12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</row>
    <row r="38" spans="1:49" s="7" customFormat="1" x14ac:dyDescent="0.2">
      <c r="A38" s="8"/>
      <c r="B38" s="9"/>
      <c r="C38" s="13"/>
      <c r="D38" s="12"/>
      <c r="E38" s="12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</row>
    <row r="39" spans="1:49" s="7" customFormat="1" x14ac:dyDescent="0.2">
      <c r="A39" s="8"/>
      <c r="B39" s="9"/>
      <c r="C39" s="13"/>
      <c r="D39" s="12"/>
      <c r="E39" s="12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</row>
    <row r="40" spans="1:49" s="7" customFormat="1" x14ac:dyDescent="0.2">
      <c r="A40" s="8"/>
      <c r="B40" s="9"/>
      <c r="C40" s="13"/>
      <c r="D40" s="12"/>
      <c r="E40" s="12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</row>
    <row r="41" spans="1:49" s="7" customFormat="1" x14ac:dyDescent="0.2">
      <c r="A41" s="8"/>
      <c r="B41" s="9"/>
      <c r="C41" s="13"/>
      <c r="D41" s="12"/>
      <c r="E41" s="12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</row>
    <row r="42" spans="1:49" s="7" customFormat="1" x14ac:dyDescent="0.2">
      <c r="A42" s="8"/>
      <c r="B42" s="9"/>
      <c r="C42" s="13"/>
      <c r="D42" s="12"/>
      <c r="E42" s="1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</row>
    <row r="43" spans="1:49" s="7" customFormat="1" x14ac:dyDescent="0.2">
      <c r="A43" s="8"/>
      <c r="B43" s="9"/>
      <c r="C43" s="13"/>
      <c r="D43" s="12"/>
      <c r="E43" s="12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</row>
    <row r="44" spans="1:49" s="7" customFormat="1" x14ac:dyDescent="0.2">
      <c r="A44" s="8"/>
      <c r="B44" s="9"/>
      <c r="C44" s="13"/>
      <c r="D44" s="12"/>
      <c r="E44" s="12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</row>
    <row r="45" spans="1:49" s="7" customFormat="1" x14ac:dyDescent="0.2">
      <c r="A45" s="8"/>
      <c r="B45" s="9"/>
      <c r="C45" s="13"/>
      <c r="D45" s="12"/>
      <c r="E45" s="12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</row>
    <row r="46" spans="1:49" s="6" customFormat="1" x14ac:dyDescent="0.2">
      <c r="A46" s="8"/>
      <c r="B46" s="9"/>
      <c r="C46" s="13"/>
      <c r="D46" s="14"/>
      <c r="E46" s="14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</row>
    <row r="47" spans="1:49" s="11" customFormat="1" x14ac:dyDescent="0.2">
      <c r="A47" s="8"/>
      <c r="B47" s="9"/>
      <c r="C47" s="10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</row>
    <row r="48" spans="1:49" s="11" customFormat="1" ht="12.75" x14ac:dyDescent="0.2">
      <c r="C48" s="10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</row>
    <row r="49" spans="3:49" s="12" customFormat="1" ht="12.75" x14ac:dyDescent="0.2">
      <c r="C49" s="13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</row>
    <row r="50" spans="3:49" s="12" customFormat="1" ht="12.75" x14ac:dyDescent="0.2">
      <c r="C50" s="13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</row>
    <row r="51" spans="3:49" s="12" customFormat="1" ht="12.75" x14ac:dyDescent="0.2">
      <c r="C51" s="13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</row>
    <row r="52" spans="3:49" s="12" customFormat="1" ht="12.75" x14ac:dyDescent="0.2">
      <c r="C52" s="13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</row>
    <row r="53" spans="3:49" s="12" customFormat="1" ht="12.75" x14ac:dyDescent="0.2">
      <c r="C53" s="1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</row>
    <row r="54" spans="3:49" s="12" customFormat="1" ht="12.75" x14ac:dyDescent="0.2">
      <c r="C54" s="13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</row>
    <row r="55" spans="3:49" s="12" customFormat="1" ht="12.75" x14ac:dyDescent="0.2">
      <c r="C55" s="13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</row>
    <row r="56" spans="3:49" s="12" customFormat="1" ht="12.75" x14ac:dyDescent="0.2">
      <c r="C56" s="13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</row>
    <row r="57" spans="3:49" s="12" customFormat="1" ht="12.75" x14ac:dyDescent="0.2">
      <c r="C57" s="13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</row>
    <row r="58" spans="3:49" s="12" customFormat="1" ht="12.75" x14ac:dyDescent="0.2">
      <c r="C58" s="13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</row>
    <row r="59" spans="3:49" s="12" customFormat="1" ht="12.75" x14ac:dyDescent="0.2">
      <c r="C59" s="13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</row>
    <row r="60" spans="3:49" s="12" customFormat="1" ht="12.75" x14ac:dyDescent="0.2">
      <c r="C60" s="13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</row>
    <row r="61" spans="3:49" s="12" customFormat="1" ht="12.75" x14ac:dyDescent="0.2">
      <c r="C61" s="13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</row>
    <row r="62" spans="3:49" s="12" customFormat="1" ht="12.75" x14ac:dyDescent="0.2">
      <c r="C62" s="13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</row>
    <row r="63" spans="3:49" s="12" customFormat="1" ht="12.75" x14ac:dyDescent="0.2">
      <c r="C63" s="1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</row>
    <row r="64" spans="3:49" s="14" customFormat="1" ht="12.75" x14ac:dyDescent="0.2">
      <c r="C64" s="13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</row>
    <row r="65" spans="3:49" s="14" customFormat="1" ht="12.75" x14ac:dyDescent="0.2">
      <c r="C65" s="13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</row>
    <row r="66" spans="3:49" s="16" customFormat="1" ht="14.25" x14ac:dyDescent="0.2">
      <c r="C66" s="15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</row>
  </sheetData>
  <sheetProtection formatColumns="0" selectLockedCells="1"/>
  <mergeCells count="25">
    <mergeCell ref="D7:E7"/>
    <mergeCell ref="A7:A10"/>
    <mergeCell ref="D8:E8"/>
    <mergeCell ref="D9:E9"/>
    <mergeCell ref="D15:E15"/>
    <mergeCell ref="D14:E14"/>
    <mergeCell ref="D10:E10"/>
    <mergeCell ref="A11:A16"/>
    <mergeCell ref="D2:E2"/>
    <mergeCell ref="D3:E3"/>
    <mergeCell ref="D4:E4"/>
    <mergeCell ref="A5:B6"/>
    <mergeCell ref="C5:E5"/>
    <mergeCell ref="D6:E6"/>
    <mergeCell ref="D19:E19"/>
    <mergeCell ref="A25:B25"/>
    <mergeCell ref="A26:B26"/>
    <mergeCell ref="A27:B27"/>
    <mergeCell ref="D11:E11"/>
    <mergeCell ref="D12:E12"/>
    <mergeCell ref="D13:E13"/>
    <mergeCell ref="D16:E16"/>
    <mergeCell ref="D18:E18"/>
    <mergeCell ref="D17:E17"/>
    <mergeCell ref="A17:A19"/>
  </mergeCells>
  <conditionalFormatting sqref="C10:C13 C19">
    <cfRule type="expression" dxfId="116" priority="100" stopIfTrue="1">
      <formula>AC10=1</formula>
    </cfRule>
    <cfRule type="expression" dxfId="115" priority="101" stopIfTrue="1">
      <formula>AC10=2</formula>
    </cfRule>
    <cfRule type="expression" dxfId="114" priority="102" stopIfTrue="1">
      <formula>AC10=3</formula>
    </cfRule>
  </conditionalFormatting>
  <conditionalFormatting sqref="C10:C13 C19">
    <cfRule type="expression" dxfId="113" priority="97" stopIfTrue="1">
      <formula>AC10=1</formula>
    </cfRule>
    <cfRule type="expression" dxfId="112" priority="98" stopIfTrue="1">
      <formula>AC10=2</formula>
    </cfRule>
    <cfRule type="expression" dxfId="111" priority="99" stopIfTrue="1">
      <formula>AC10=3</formula>
    </cfRule>
  </conditionalFormatting>
  <conditionalFormatting sqref="C10:C13 C19">
    <cfRule type="cellIs" dxfId="110" priority="92" operator="lessThan">
      <formula>4</formula>
    </cfRule>
    <cfRule type="cellIs" dxfId="109" priority="93" operator="equal">
      <formula>4</formula>
    </cfRule>
    <cfRule type="cellIs" dxfId="108" priority="94" operator="equal">
      <formula>6</formula>
    </cfRule>
    <cfRule type="cellIs" dxfId="107" priority="95" operator="equal">
      <formula>8</formula>
    </cfRule>
    <cfRule type="cellIs" dxfId="106" priority="96" operator="equal">
      <formula>10</formula>
    </cfRule>
  </conditionalFormatting>
  <conditionalFormatting sqref="C23">
    <cfRule type="cellIs" dxfId="105" priority="89" operator="lessThan">
      <formula>0.7</formula>
    </cfRule>
    <cfRule type="cellIs" dxfId="104" priority="90" operator="between">
      <formula>0.7</formula>
      <formula>0.8</formula>
    </cfRule>
    <cfRule type="cellIs" dxfId="103" priority="91" operator="greaterThan">
      <formula>0.8</formula>
    </cfRule>
  </conditionalFormatting>
  <conditionalFormatting sqref="C7">
    <cfRule type="expression" dxfId="102" priority="86" stopIfTrue="1">
      <formula>AC7=1</formula>
    </cfRule>
    <cfRule type="expression" dxfId="101" priority="87" stopIfTrue="1">
      <formula>AC7=2</formula>
    </cfRule>
    <cfRule type="expression" dxfId="100" priority="88" stopIfTrue="1">
      <formula>AC7=3</formula>
    </cfRule>
  </conditionalFormatting>
  <conditionalFormatting sqref="C7">
    <cfRule type="expression" dxfId="99" priority="83" stopIfTrue="1">
      <formula>AC7=1</formula>
    </cfRule>
    <cfRule type="expression" dxfId="98" priority="84" stopIfTrue="1">
      <formula>AC7=2</formula>
    </cfRule>
    <cfRule type="expression" dxfId="97" priority="85" stopIfTrue="1">
      <formula>AC7=3</formula>
    </cfRule>
  </conditionalFormatting>
  <conditionalFormatting sqref="C7">
    <cfRule type="cellIs" dxfId="96" priority="78" operator="lessThan">
      <formula>4</formula>
    </cfRule>
    <cfRule type="cellIs" dxfId="95" priority="79" operator="equal">
      <formula>4</formula>
    </cfRule>
    <cfRule type="cellIs" dxfId="94" priority="80" operator="equal">
      <formula>6</formula>
    </cfRule>
    <cfRule type="cellIs" dxfId="93" priority="81" operator="equal">
      <formula>8</formula>
    </cfRule>
    <cfRule type="cellIs" dxfId="92" priority="82" operator="equal">
      <formula>10</formula>
    </cfRule>
  </conditionalFormatting>
  <conditionalFormatting sqref="C8">
    <cfRule type="expression" dxfId="91" priority="75" stopIfTrue="1">
      <formula>AC8=1</formula>
    </cfRule>
    <cfRule type="expression" dxfId="90" priority="76" stopIfTrue="1">
      <formula>AC8=2</formula>
    </cfRule>
    <cfRule type="expression" dxfId="89" priority="77" stopIfTrue="1">
      <formula>AC8=3</formula>
    </cfRule>
  </conditionalFormatting>
  <conditionalFormatting sqref="C8">
    <cfRule type="expression" dxfId="88" priority="72" stopIfTrue="1">
      <formula>AC8=1</formula>
    </cfRule>
    <cfRule type="expression" dxfId="87" priority="73" stopIfTrue="1">
      <formula>AC8=2</formula>
    </cfRule>
    <cfRule type="expression" dxfId="86" priority="74" stopIfTrue="1">
      <formula>AC8=3</formula>
    </cfRule>
  </conditionalFormatting>
  <conditionalFormatting sqref="C8">
    <cfRule type="cellIs" dxfId="85" priority="67" operator="lessThan">
      <formula>4</formula>
    </cfRule>
    <cfRule type="cellIs" dxfId="84" priority="68" operator="equal">
      <formula>4</formula>
    </cfRule>
    <cfRule type="cellIs" dxfId="83" priority="69" operator="equal">
      <formula>6</formula>
    </cfRule>
    <cfRule type="cellIs" dxfId="82" priority="70" operator="equal">
      <formula>8</formula>
    </cfRule>
    <cfRule type="cellIs" dxfId="81" priority="71" operator="equal">
      <formula>10</formula>
    </cfRule>
  </conditionalFormatting>
  <conditionalFormatting sqref="C9">
    <cfRule type="expression" dxfId="80" priority="64" stopIfTrue="1">
      <formula>AC9=1</formula>
    </cfRule>
    <cfRule type="expression" dxfId="79" priority="65" stopIfTrue="1">
      <formula>AC9=2</formula>
    </cfRule>
    <cfRule type="expression" dxfId="78" priority="66" stopIfTrue="1">
      <formula>AC9=3</formula>
    </cfRule>
  </conditionalFormatting>
  <conditionalFormatting sqref="C9">
    <cfRule type="expression" dxfId="77" priority="61" stopIfTrue="1">
      <formula>AC9=1</formula>
    </cfRule>
    <cfRule type="expression" dxfId="76" priority="62" stopIfTrue="1">
      <formula>AC9=2</formula>
    </cfRule>
    <cfRule type="expression" dxfId="75" priority="63" stopIfTrue="1">
      <formula>AC9=3</formula>
    </cfRule>
  </conditionalFormatting>
  <conditionalFormatting sqref="C9">
    <cfRule type="cellIs" dxfId="74" priority="56" operator="lessThan">
      <formula>4</formula>
    </cfRule>
    <cfRule type="cellIs" dxfId="73" priority="57" operator="equal">
      <formula>4</formula>
    </cfRule>
    <cfRule type="cellIs" dxfId="72" priority="58" operator="equal">
      <formula>6</formula>
    </cfRule>
    <cfRule type="cellIs" dxfId="71" priority="59" operator="equal">
      <formula>8</formula>
    </cfRule>
    <cfRule type="cellIs" dxfId="70" priority="60" operator="equal">
      <formula>10</formula>
    </cfRule>
  </conditionalFormatting>
  <conditionalFormatting sqref="C15">
    <cfRule type="expression" dxfId="69" priority="53" stopIfTrue="1">
      <formula>AC15=1</formula>
    </cfRule>
    <cfRule type="expression" dxfId="68" priority="54" stopIfTrue="1">
      <formula>AC15=2</formula>
    </cfRule>
    <cfRule type="expression" dxfId="67" priority="55" stopIfTrue="1">
      <formula>AC15=3</formula>
    </cfRule>
  </conditionalFormatting>
  <conditionalFormatting sqref="C15">
    <cfRule type="expression" dxfId="66" priority="50" stopIfTrue="1">
      <formula>AC15=1</formula>
    </cfRule>
    <cfRule type="expression" dxfId="65" priority="51" stopIfTrue="1">
      <formula>AC15=2</formula>
    </cfRule>
    <cfRule type="expression" dxfId="64" priority="52" stopIfTrue="1">
      <formula>AC15=3</formula>
    </cfRule>
  </conditionalFormatting>
  <conditionalFormatting sqref="C15">
    <cfRule type="cellIs" dxfId="63" priority="45" operator="lessThan">
      <formula>4</formula>
    </cfRule>
    <cfRule type="cellIs" dxfId="62" priority="46" operator="equal">
      <formula>4</formula>
    </cfRule>
    <cfRule type="cellIs" dxfId="61" priority="47" operator="equal">
      <formula>6</formula>
    </cfRule>
    <cfRule type="cellIs" dxfId="60" priority="48" operator="equal">
      <formula>8</formula>
    </cfRule>
    <cfRule type="cellIs" dxfId="59" priority="49" operator="equal">
      <formula>10</formula>
    </cfRule>
  </conditionalFormatting>
  <conditionalFormatting sqref="C14">
    <cfRule type="expression" dxfId="58" priority="42" stopIfTrue="1">
      <formula>AC14=1</formula>
    </cfRule>
    <cfRule type="expression" dxfId="57" priority="43" stopIfTrue="1">
      <formula>AC14=2</formula>
    </cfRule>
    <cfRule type="expression" dxfId="56" priority="44" stopIfTrue="1">
      <formula>AC14=3</formula>
    </cfRule>
  </conditionalFormatting>
  <conditionalFormatting sqref="C14">
    <cfRule type="expression" dxfId="55" priority="39" stopIfTrue="1">
      <formula>AC14=1</formula>
    </cfRule>
    <cfRule type="expression" dxfId="54" priority="40" stopIfTrue="1">
      <formula>AC14=2</formula>
    </cfRule>
    <cfRule type="expression" dxfId="53" priority="41" stopIfTrue="1">
      <formula>AC14=3</formula>
    </cfRule>
  </conditionalFormatting>
  <conditionalFormatting sqref="C14">
    <cfRule type="cellIs" dxfId="52" priority="34" operator="lessThan">
      <formula>4</formula>
    </cfRule>
    <cfRule type="cellIs" dxfId="51" priority="35" operator="equal">
      <formula>4</formula>
    </cfRule>
    <cfRule type="cellIs" dxfId="50" priority="36" operator="equal">
      <formula>6</formula>
    </cfRule>
    <cfRule type="cellIs" dxfId="49" priority="37" operator="equal">
      <formula>8</formula>
    </cfRule>
    <cfRule type="cellIs" dxfId="48" priority="38" operator="equal">
      <formula>10</formula>
    </cfRule>
  </conditionalFormatting>
  <conditionalFormatting sqref="C16">
    <cfRule type="expression" dxfId="47" priority="31" stopIfTrue="1">
      <formula>AC16=1</formula>
    </cfRule>
    <cfRule type="expression" dxfId="46" priority="32" stopIfTrue="1">
      <formula>AC16=2</formula>
    </cfRule>
    <cfRule type="expression" dxfId="45" priority="33" stopIfTrue="1">
      <formula>AC16=3</formula>
    </cfRule>
  </conditionalFormatting>
  <conditionalFormatting sqref="C16">
    <cfRule type="expression" dxfId="44" priority="28" stopIfTrue="1">
      <formula>AC16=1</formula>
    </cfRule>
    <cfRule type="expression" dxfId="43" priority="29" stopIfTrue="1">
      <formula>AC16=2</formula>
    </cfRule>
    <cfRule type="expression" dxfId="42" priority="30" stopIfTrue="1">
      <formula>AC16=3</formula>
    </cfRule>
  </conditionalFormatting>
  <conditionalFormatting sqref="C16">
    <cfRule type="cellIs" dxfId="41" priority="23" operator="lessThan">
      <formula>4</formula>
    </cfRule>
    <cfRule type="cellIs" dxfId="40" priority="24" operator="equal">
      <formula>4</formula>
    </cfRule>
    <cfRule type="cellIs" dxfId="39" priority="25" operator="equal">
      <formula>6</formula>
    </cfRule>
    <cfRule type="cellIs" dxfId="38" priority="26" operator="equal">
      <formula>8</formula>
    </cfRule>
    <cfRule type="cellIs" dxfId="37" priority="27" operator="equal">
      <formula>10</formula>
    </cfRule>
  </conditionalFormatting>
  <conditionalFormatting sqref="C17">
    <cfRule type="expression" dxfId="36" priority="20" stopIfTrue="1">
      <formula>AC17=1</formula>
    </cfRule>
    <cfRule type="expression" dxfId="35" priority="21" stopIfTrue="1">
      <formula>AC17=2</formula>
    </cfRule>
    <cfRule type="expression" dxfId="34" priority="22" stopIfTrue="1">
      <formula>AC17=3</formula>
    </cfRule>
  </conditionalFormatting>
  <conditionalFormatting sqref="C17">
    <cfRule type="expression" dxfId="33" priority="17" stopIfTrue="1">
      <formula>AC17=1</formula>
    </cfRule>
    <cfRule type="expression" dxfId="32" priority="18" stopIfTrue="1">
      <formula>AC17=2</formula>
    </cfRule>
    <cfRule type="expression" dxfId="31" priority="19" stopIfTrue="1">
      <formula>AC17=3</formula>
    </cfRule>
  </conditionalFormatting>
  <conditionalFormatting sqref="C17">
    <cfRule type="cellIs" dxfId="30" priority="12" operator="lessThan">
      <formula>4</formula>
    </cfRule>
    <cfRule type="cellIs" dxfId="29" priority="13" operator="equal">
      <formula>4</formula>
    </cfRule>
    <cfRule type="cellIs" dxfId="28" priority="14" operator="equal">
      <formula>6</formula>
    </cfRule>
    <cfRule type="cellIs" dxfId="27" priority="15" operator="equal">
      <formula>8</formula>
    </cfRule>
    <cfRule type="cellIs" dxfId="26" priority="16" operator="equal">
      <formula>10</formula>
    </cfRule>
  </conditionalFormatting>
  <conditionalFormatting sqref="C18">
    <cfRule type="expression" dxfId="25" priority="9" stopIfTrue="1">
      <formula>AC18=1</formula>
    </cfRule>
    <cfRule type="expression" dxfId="24" priority="10" stopIfTrue="1">
      <formula>AC18=2</formula>
    </cfRule>
    <cfRule type="expression" dxfId="23" priority="11" stopIfTrue="1">
      <formula>AC18=3</formula>
    </cfRule>
  </conditionalFormatting>
  <conditionalFormatting sqref="C18">
    <cfRule type="expression" dxfId="22" priority="6" stopIfTrue="1">
      <formula>AC18=1</formula>
    </cfRule>
    <cfRule type="expression" dxfId="21" priority="7" stopIfTrue="1">
      <formula>AC18=2</formula>
    </cfRule>
    <cfRule type="expression" dxfId="20" priority="8" stopIfTrue="1">
      <formula>AC18=3</formula>
    </cfRule>
  </conditionalFormatting>
  <conditionalFormatting sqref="C18">
    <cfRule type="cellIs" dxfId="19" priority="1" operator="lessThan">
      <formula>4</formula>
    </cfRule>
    <cfRule type="cellIs" dxfId="18" priority="2" operator="equal">
      <formula>4</formula>
    </cfRule>
    <cfRule type="cellIs" dxfId="17" priority="3" operator="equal">
      <formula>6</formula>
    </cfRule>
    <cfRule type="cellIs" dxfId="16" priority="4" operator="equal">
      <formula>8</formula>
    </cfRule>
    <cfRule type="cellIs" dxfId="15" priority="5" operator="equal">
      <formula>10</formula>
    </cfRule>
  </conditionalFormatting>
  <dataValidations count="2">
    <dataValidation type="list" allowBlank="1" showInputMessage="1" showErrorMessage="1" promptTitle="Environmental Certification" prompt="10 = ISO 14001_x000a_8 = EMAS or equivalent_x000a_4-6: Environmental targets defined_x000a_0: No" sqref="C7:C10" xr:uid="{BB9A8D5C-41CD-4989-8341-6B2A49294181}">
      <formula1>"10,8,6,4,0"</formula1>
    </dataValidation>
    <dataValidation type="list" allowBlank="1" showInputMessage="1" showErrorMessage="1" promptTitle="Ranking" prompt="10 No risk, criteria met_x000a_8  Acceptable, improvement possible _x000a_6  Med risk, improvement necessary_x000a_4  High risk, improvement mandatory _x000a_0  Very high risk, criteria not met" sqref="C11:C19" xr:uid="{9C1D1E73-C8E3-4220-8F2A-BD3BEB5D173B}">
      <formula1>"10,8,6,4,0"</formula1>
    </dataValidation>
  </dataValidations>
  <printOptions horizontalCentered="1"/>
  <pageMargins left="0.39370078740157499" right="0.23622047244094499" top="1.1811023622047201" bottom="0.59055118110236204" header="0.39370078740157499" footer="0.511811023622047"/>
  <pageSetup paperSize="9" scale="75" orientation="landscape" r:id="rId1"/>
  <headerFooter alignWithMargins="0">
    <oddFooter>&amp;C&amp;"Arial,Bold"&amp;9&amp;N&amp;R&amp;"Arial,Bold"&amp;9&amp;F, &amp;A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21"/>
  <dimension ref="A1:H41"/>
  <sheetViews>
    <sheetView showGridLines="0" showZeros="0" zoomScaleNormal="100" workbookViewId="0">
      <selection activeCell="A13" sqref="A13"/>
    </sheetView>
  </sheetViews>
  <sheetFormatPr defaultColWidth="11.42578125" defaultRowHeight="12.75" x14ac:dyDescent="0.2"/>
  <cols>
    <col min="1" max="1" width="15.28515625" style="60" bestFit="1" customWidth="1"/>
    <col min="2" max="3" width="13.5703125" style="60" customWidth="1"/>
    <col min="4" max="4" width="13.140625" style="60" customWidth="1"/>
    <col min="5" max="5" width="13.5703125" style="60" customWidth="1"/>
    <col min="6" max="6" width="12.5703125" style="60" customWidth="1"/>
    <col min="7" max="7" width="13.42578125" style="60" customWidth="1"/>
    <col min="8" max="8" width="3.140625" customWidth="1"/>
    <col min="9" max="16384" width="11.42578125" style="60"/>
  </cols>
  <sheetData>
    <row r="1" spans="1:7" ht="31.5" x14ac:dyDescent="0.2">
      <c r="A1" s="226" t="s">
        <v>574</v>
      </c>
      <c r="B1" s="227"/>
      <c r="C1" s="227"/>
      <c r="D1" s="227"/>
      <c r="E1" s="227"/>
      <c r="F1" s="227"/>
      <c r="G1" s="311"/>
    </row>
    <row r="2" spans="1:7" x14ac:dyDescent="0.2">
      <c r="A2" s="206"/>
      <c r="B2"/>
      <c r="C2"/>
      <c r="D2"/>
      <c r="E2"/>
      <c r="F2"/>
      <c r="G2" s="203"/>
    </row>
    <row r="3" spans="1:7" x14ac:dyDescent="0.2">
      <c r="A3" s="304" t="s">
        <v>446</v>
      </c>
      <c r="B3" s="623">
        <f>Company</f>
        <v>0</v>
      </c>
      <c r="C3" s="624"/>
      <c r="D3" s="234" t="s">
        <v>59</v>
      </c>
      <c r="E3" s="530">
        <f>Date</f>
        <v>0</v>
      </c>
      <c r="F3" s="530"/>
      <c r="G3" s="203"/>
    </row>
    <row r="4" spans="1:7" x14ac:dyDescent="0.2">
      <c r="A4" s="304" t="s">
        <v>447</v>
      </c>
      <c r="B4" s="623">
        <f>DUNS</f>
        <v>0</v>
      </c>
      <c r="C4" s="624"/>
      <c r="D4" s="234" t="s">
        <v>109</v>
      </c>
      <c r="E4" s="531">
        <f>ContactPerson</f>
        <v>0</v>
      </c>
      <c r="F4" s="531"/>
      <c r="G4" s="203"/>
    </row>
    <row r="5" spans="1:7" x14ac:dyDescent="0.2">
      <c r="A5" s="304" t="s">
        <v>575</v>
      </c>
      <c r="B5" s="221">
        <f>City</f>
        <v>0</v>
      </c>
      <c r="C5" s="222">
        <f>Country</f>
        <v>0</v>
      </c>
      <c r="D5"/>
      <c r="E5"/>
      <c r="F5"/>
      <c r="G5" s="203"/>
    </row>
    <row r="6" spans="1:7" ht="13.5" thickBot="1" x14ac:dyDescent="0.25">
      <c r="A6" s="122"/>
      <c r="B6" s="20"/>
      <c r="C6" s="20"/>
      <c r="D6" s="20"/>
      <c r="E6" s="20"/>
      <c r="F6" s="20"/>
      <c r="G6" s="200"/>
    </row>
    <row r="7" spans="1:7" ht="15.75" x14ac:dyDescent="0.25">
      <c r="A7" s="605"/>
      <c r="B7" s="627" t="s">
        <v>453</v>
      </c>
      <c r="C7" s="628"/>
      <c r="D7" s="629"/>
      <c r="E7" s="620" t="s">
        <v>425</v>
      </c>
      <c r="F7" s="518" t="s">
        <v>17</v>
      </c>
      <c r="G7" s="519"/>
    </row>
    <row r="8" spans="1:7" ht="12.75" customHeight="1" x14ac:dyDescent="0.2">
      <c r="A8" s="606"/>
      <c r="B8" s="630"/>
      <c r="C8" s="631"/>
      <c r="D8" s="632"/>
      <c r="E8" s="621"/>
      <c r="F8" s="164" t="s">
        <v>427</v>
      </c>
      <c r="G8" s="165" t="s">
        <v>428</v>
      </c>
    </row>
    <row r="9" spans="1:7" ht="13.5" customHeight="1" thickBot="1" x14ac:dyDescent="0.25">
      <c r="A9" s="606"/>
      <c r="B9" s="633"/>
      <c r="C9" s="634"/>
      <c r="D9" s="635"/>
      <c r="E9" s="622"/>
      <c r="F9" s="238" t="e">
        <f>'Z Score'!F6</f>
        <v>#DIV/0!</v>
      </c>
      <c r="G9" s="239" t="e">
        <f>'Z Score'!G6</f>
        <v>#DIV/0!</v>
      </c>
    </row>
    <row r="10" spans="1:7" ht="16.5" thickBot="1" x14ac:dyDescent="0.3">
      <c r="A10" s="607"/>
      <c r="B10" s="235" t="s">
        <v>576</v>
      </c>
      <c r="C10" s="235" t="s">
        <v>444</v>
      </c>
      <c r="D10" s="235" t="s">
        <v>577</v>
      </c>
      <c r="E10" s="166" t="s">
        <v>431</v>
      </c>
      <c r="F10" s="240" t="e">
        <f>'Z Score'!F7</f>
        <v>#DIV/0!</v>
      </c>
      <c r="G10" s="241" t="e">
        <f>'Z Score'!G7</f>
        <v>#DIV/0!</v>
      </c>
    </row>
    <row r="11" spans="1:7" ht="18" customHeight="1" thickTop="1" thickBot="1" x14ac:dyDescent="0.3">
      <c r="A11" s="236" t="s">
        <v>19</v>
      </c>
      <c r="B11" s="228">
        <f>commitment!C16</f>
        <v>1</v>
      </c>
      <c r="C11" s="246">
        <v>0.1</v>
      </c>
      <c r="D11" s="123" t="str">
        <f>LOOKUP(B11,{0;0.51;0.71;0.81;0.91},{"CC";"C";"B";"AB";"A"})</f>
        <v>A</v>
      </c>
      <c r="E11" s="168" t="s">
        <v>433</v>
      </c>
      <c r="F11" s="242" t="e">
        <f>'Z Score'!F8</f>
        <v>#DIV/0!</v>
      </c>
      <c r="G11" s="243" t="e">
        <f>'Z Score'!G8</f>
        <v>#DIV/0!</v>
      </c>
    </row>
    <row r="12" spans="1:7" ht="18" customHeight="1" thickTop="1" thickBot="1" x14ac:dyDescent="0.3">
      <c r="A12" s="236" t="s">
        <v>480</v>
      </c>
      <c r="B12" s="228">
        <f>'financial assessment'!C26</f>
        <v>1</v>
      </c>
      <c r="C12" s="246">
        <v>0.1</v>
      </c>
      <c r="D12" s="123" t="str">
        <f>LOOKUP(B12,{0;0.51;0.71;0.81;0.91},{"CC";"C";"B";"AB";"A"})</f>
        <v>A</v>
      </c>
      <c r="E12" s="170" t="s">
        <v>434</v>
      </c>
      <c r="F12" s="244" t="e">
        <f>'Z Score'!F9</f>
        <v>#DIV/0!</v>
      </c>
      <c r="G12" s="245" t="e">
        <f>'Z Score'!G9</f>
        <v>#DIV/0!</v>
      </c>
    </row>
    <row r="13" spans="1:7" ht="18" customHeight="1" x14ac:dyDescent="0.25">
      <c r="A13" s="236" t="s">
        <v>14</v>
      </c>
      <c r="B13" s="228">
        <f>quality!C19</f>
        <v>1</v>
      </c>
      <c r="C13" s="246">
        <v>0.2</v>
      </c>
      <c r="D13" s="230" t="str">
        <f>LOOKUP(B13,{0;0.51;0.71;0.81;0.91},{"CC";"C";"B";"AB";"A"})</f>
        <v>A</v>
      </c>
      <c r="E13" s="625" t="s">
        <v>578</v>
      </c>
      <c r="F13" s="626"/>
      <c r="G13" s="312"/>
    </row>
    <row r="14" spans="1:7" ht="18" customHeight="1" x14ac:dyDescent="0.25">
      <c r="A14" s="236" t="s">
        <v>521</v>
      </c>
      <c r="B14" s="228">
        <f>technology!C20</f>
        <v>1</v>
      </c>
      <c r="C14" s="246">
        <v>0.2</v>
      </c>
      <c r="D14" s="230" t="str">
        <f>LOOKUP(B14,{0;0.51;0.71;0.81;0.91},{"CC";"C";"B";"AB";"A"})</f>
        <v>A</v>
      </c>
      <c r="E14" s="636">
        <f>(B11*C11)+(B12*C12)+(B13*C13)+(B14*C14)+(B15*C15)+(B16*C16)+(B17*C17)</f>
        <v>1</v>
      </c>
      <c r="F14" s="639" t="str">
        <f>LOOKUP(E14,{0;0.51;0.71;0.81;0.91},{"CC";"C";"B";"AB";"A"})</f>
        <v>A</v>
      </c>
      <c r="G14" s="313"/>
    </row>
    <row r="15" spans="1:7" ht="18" customHeight="1" x14ac:dyDescent="0.25">
      <c r="A15" s="236" t="s">
        <v>18</v>
      </c>
      <c r="B15" s="228">
        <f>logistics!C15</f>
        <v>1</v>
      </c>
      <c r="C15" s="246">
        <v>0.1</v>
      </c>
      <c r="D15" s="230" t="str">
        <f>LOOKUP(B15,{0;0.51;0.71;0.81;0.91},{"CC";"C";"B";"AB";"A"})</f>
        <v>A</v>
      </c>
      <c r="E15" s="637"/>
      <c r="F15" s="640"/>
      <c r="G15" s="313"/>
    </row>
    <row r="16" spans="1:7" ht="18" customHeight="1" thickBot="1" x14ac:dyDescent="0.3">
      <c r="A16" s="236" t="s">
        <v>20</v>
      </c>
      <c r="B16" s="228">
        <f>environment!C16</f>
        <v>1</v>
      </c>
      <c r="C16" s="246">
        <v>0.15</v>
      </c>
      <c r="D16" s="230" t="str">
        <f>LOOKUP(B16,{0;0.51;0.71;0.81;0.91},{"CC";"C";"B";"AB";"A"})</f>
        <v>A</v>
      </c>
      <c r="E16" s="638"/>
      <c r="F16" s="641"/>
      <c r="G16" s="313"/>
    </row>
    <row r="17" spans="1:7" ht="18" customHeight="1" thickBot="1" x14ac:dyDescent="0.3">
      <c r="A17" s="237" t="s">
        <v>22</v>
      </c>
      <c r="B17" s="229">
        <f>'code of conduct'!C23</f>
        <v>1</v>
      </c>
      <c r="C17" s="247">
        <v>0.15</v>
      </c>
      <c r="D17" s="231" t="str">
        <f>LOOKUP(B17,{0;0.51;0.71;0.81;0.91},{"CC";"C";"B";"AB";"A"})</f>
        <v>A</v>
      </c>
      <c r="E17" s="232"/>
      <c r="F17" s="233"/>
      <c r="G17" s="313"/>
    </row>
    <row r="18" spans="1:7" ht="12.75" customHeight="1" x14ac:dyDescent="0.2">
      <c r="A18" s="122"/>
      <c r="B18" s="20"/>
      <c r="C18" s="20"/>
      <c r="D18" s="20"/>
      <c r="E18" s="20"/>
      <c r="F18" s="20"/>
      <c r="G18" s="200"/>
    </row>
    <row r="19" spans="1:7" x14ac:dyDescent="0.2">
      <c r="A19" s="122"/>
      <c r="B19" s="20"/>
      <c r="C19" s="20"/>
      <c r="D19" s="20"/>
      <c r="E19" s="20"/>
      <c r="F19" s="20"/>
      <c r="G19" s="200"/>
    </row>
    <row r="20" spans="1:7" ht="27" customHeight="1" thickBot="1" x14ac:dyDescent="0.25">
      <c r="A20" s="617" t="s">
        <v>579</v>
      </c>
      <c r="B20" s="618"/>
      <c r="C20" s="618"/>
      <c r="D20" s="618"/>
      <c r="E20" s="618"/>
      <c r="F20" s="618"/>
      <c r="G20" s="619"/>
    </row>
    <row r="21" spans="1:7" x14ac:dyDescent="0.2">
      <c r="A21" s="608"/>
      <c r="B21" s="609"/>
      <c r="C21" s="609"/>
      <c r="D21" s="609"/>
      <c r="E21" s="609"/>
      <c r="F21" s="609"/>
      <c r="G21" s="610"/>
    </row>
    <row r="22" spans="1:7" x14ac:dyDescent="0.2">
      <c r="A22" s="611"/>
      <c r="B22" s="612"/>
      <c r="C22" s="612"/>
      <c r="D22" s="612"/>
      <c r="E22" s="612"/>
      <c r="F22" s="612"/>
      <c r="G22" s="613"/>
    </row>
    <row r="23" spans="1:7" x14ac:dyDescent="0.2">
      <c r="A23" s="611"/>
      <c r="B23" s="612"/>
      <c r="C23" s="612"/>
      <c r="D23" s="612"/>
      <c r="E23" s="612"/>
      <c r="F23" s="612"/>
      <c r="G23" s="613"/>
    </row>
    <row r="24" spans="1:7" x14ac:dyDescent="0.2">
      <c r="A24" s="611"/>
      <c r="B24" s="612"/>
      <c r="C24" s="612"/>
      <c r="D24" s="612"/>
      <c r="E24" s="612"/>
      <c r="F24" s="612"/>
      <c r="G24" s="613"/>
    </row>
    <row r="25" spans="1:7" x14ac:dyDescent="0.2">
      <c r="A25" s="611"/>
      <c r="B25" s="612"/>
      <c r="C25" s="612"/>
      <c r="D25" s="612"/>
      <c r="E25" s="612"/>
      <c r="F25" s="612"/>
      <c r="G25" s="613"/>
    </row>
    <row r="26" spans="1:7" x14ac:dyDescent="0.2">
      <c r="A26" s="611"/>
      <c r="B26" s="612"/>
      <c r="C26" s="612"/>
      <c r="D26" s="612"/>
      <c r="E26" s="612"/>
      <c r="F26" s="612"/>
      <c r="G26" s="613"/>
    </row>
    <row r="27" spans="1:7" ht="12.75" hidden="1" customHeight="1" x14ac:dyDescent="0.2">
      <c r="A27" s="611"/>
      <c r="B27" s="612"/>
      <c r="C27" s="612"/>
      <c r="D27" s="612"/>
      <c r="E27" s="612"/>
      <c r="F27" s="612"/>
      <c r="G27" s="613"/>
    </row>
    <row r="28" spans="1:7" ht="12.75" hidden="1" customHeight="1" x14ac:dyDescent="0.2">
      <c r="A28" s="611"/>
      <c r="B28" s="612"/>
      <c r="C28" s="612"/>
      <c r="D28" s="612"/>
      <c r="E28" s="612"/>
      <c r="F28" s="612"/>
      <c r="G28" s="613"/>
    </row>
    <row r="29" spans="1:7" ht="12.75" hidden="1" customHeight="1" x14ac:dyDescent="0.2">
      <c r="A29" s="611"/>
      <c r="B29" s="612"/>
      <c r="C29" s="612"/>
      <c r="D29" s="612"/>
      <c r="E29" s="612"/>
      <c r="F29" s="612"/>
      <c r="G29" s="613"/>
    </row>
    <row r="30" spans="1:7" ht="12.75" hidden="1" customHeight="1" x14ac:dyDescent="0.2">
      <c r="A30" s="611"/>
      <c r="B30" s="612"/>
      <c r="C30" s="612"/>
      <c r="D30" s="612"/>
      <c r="E30" s="612"/>
      <c r="F30" s="612"/>
      <c r="G30" s="613"/>
    </row>
    <row r="31" spans="1:7" ht="12.75" hidden="1" customHeight="1" x14ac:dyDescent="0.2">
      <c r="A31" s="611"/>
      <c r="B31" s="612"/>
      <c r="C31" s="612"/>
      <c r="D31" s="612"/>
      <c r="E31" s="612"/>
      <c r="F31" s="612"/>
      <c r="G31" s="613"/>
    </row>
    <row r="32" spans="1:7" ht="12.75" hidden="1" customHeight="1" x14ac:dyDescent="0.2">
      <c r="A32" s="611"/>
      <c r="B32" s="612"/>
      <c r="C32" s="612"/>
      <c r="D32" s="612"/>
      <c r="E32" s="612"/>
      <c r="F32" s="612"/>
      <c r="G32" s="613"/>
    </row>
    <row r="33" spans="1:7" x14ac:dyDescent="0.2">
      <c r="A33" s="611"/>
      <c r="B33" s="612"/>
      <c r="C33" s="612"/>
      <c r="D33" s="612"/>
      <c r="E33" s="612"/>
      <c r="F33" s="612"/>
      <c r="G33" s="613"/>
    </row>
    <row r="34" spans="1:7" ht="10.5" customHeight="1" x14ac:dyDescent="0.2">
      <c r="A34" s="611"/>
      <c r="B34" s="612"/>
      <c r="C34" s="612"/>
      <c r="D34" s="612"/>
      <c r="E34" s="612"/>
      <c r="F34" s="612"/>
      <c r="G34" s="613"/>
    </row>
    <row r="35" spans="1:7" x14ac:dyDescent="0.2">
      <c r="A35" s="611"/>
      <c r="B35" s="612"/>
      <c r="C35" s="612"/>
      <c r="D35" s="612"/>
      <c r="E35" s="612"/>
      <c r="F35" s="612"/>
      <c r="G35" s="613"/>
    </row>
    <row r="36" spans="1:7" ht="4.5" customHeight="1" x14ac:dyDescent="0.2">
      <c r="A36" s="611"/>
      <c r="B36" s="612"/>
      <c r="C36" s="612"/>
      <c r="D36" s="612"/>
      <c r="E36" s="612"/>
      <c r="F36" s="612"/>
      <c r="G36" s="613"/>
    </row>
    <row r="37" spans="1:7" x14ac:dyDescent="0.2">
      <c r="A37" s="611"/>
      <c r="B37" s="612"/>
      <c r="C37" s="612"/>
      <c r="D37" s="612"/>
      <c r="E37" s="612"/>
      <c r="F37" s="612"/>
      <c r="G37" s="613"/>
    </row>
    <row r="38" spans="1:7" x14ac:dyDescent="0.2">
      <c r="A38" s="611"/>
      <c r="B38" s="612"/>
      <c r="C38" s="612"/>
      <c r="D38" s="612"/>
      <c r="E38" s="612"/>
      <c r="F38" s="612"/>
      <c r="G38" s="613"/>
    </row>
    <row r="39" spans="1:7" x14ac:dyDescent="0.2">
      <c r="A39" s="611"/>
      <c r="B39" s="612"/>
      <c r="C39" s="612"/>
      <c r="D39" s="612"/>
      <c r="E39" s="612"/>
      <c r="F39" s="612"/>
      <c r="G39" s="613"/>
    </row>
    <row r="40" spans="1:7" x14ac:dyDescent="0.2">
      <c r="A40" s="611"/>
      <c r="B40" s="612"/>
      <c r="C40" s="612"/>
      <c r="D40" s="612"/>
      <c r="E40" s="612"/>
      <c r="F40" s="612"/>
      <c r="G40" s="613"/>
    </row>
    <row r="41" spans="1:7" ht="13.5" thickBot="1" x14ac:dyDescent="0.25">
      <c r="A41" s="614"/>
      <c r="B41" s="615"/>
      <c r="C41" s="615"/>
      <c r="D41" s="615"/>
      <c r="E41" s="615"/>
      <c r="F41" s="615"/>
      <c r="G41" s="616"/>
    </row>
  </sheetData>
  <sheetProtection selectLockedCells="1"/>
  <mergeCells count="13">
    <mergeCell ref="A7:A10"/>
    <mergeCell ref="A21:G41"/>
    <mergeCell ref="A20:G20"/>
    <mergeCell ref="E7:E9"/>
    <mergeCell ref="B3:C3"/>
    <mergeCell ref="B4:C4"/>
    <mergeCell ref="E3:F3"/>
    <mergeCell ref="E4:F4"/>
    <mergeCell ref="F7:G7"/>
    <mergeCell ref="E13:F13"/>
    <mergeCell ref="B7:D9"/>
    <mergeCell ref="E14:E16"/>
    <mergeCell ref="F14:F16"/>
  </mergeCells>
  <phoneticPr fontId="2" type="noConversion"/>
  <conditionalFormatting sqref="B11:B15 B17">
    <cfRule type="cellIs" dxfId="14" priority="13" stopIfTrue="1" operator="between">
      <formula>1</formula>
      <formula>0.9</formula>
    </cfRule>
    <cfRule type="cellIs" dxfId="13" priority="14" stopIfTrue="1" operator="between">
      <formula>0.89</formula>
      <formula>0.7</formula>
    </cfRule>
    <cfRule type="cellIs" dxfId="12" priority="15" stopIfTrue="1" operator="lessThan">
      <formula>0.7</formula>
    </cfRule>
  </conditionalFormatting>
  <conditionalFormatting sqref="F14 D11:D15 D17">
    <cfRule type="cellIs" dxfId="11" priority="16" stopIfTrue="1" operator="between">
      <formula>"A"</formula>
      <formula>"AB"</formula>
    </cfRule>
    <cfRule type="cellIs" dxfId="10" priority="17" stopIfTrue="1" operator="equal">
      <formula>"B"</formula>
    </cfRule>
    <cfRule type="cellIs" dxfId="9" priority="18" stopIfTrue="1" operator="between">
      <formula>"C"</formula>
      <formula>"CC"</formula>
    </cfRule>
  </conditionalFormatting>
  <conditionalFormatting sqref="E14">
    <cfRule type="cellIs" dxfId="8" priority="19" stopIfTrue="1" operator="between">
      <formula>1</formula>
      <formula>0.9</formula>
    </cfRule>
    <cfRule type="cellIs" dxfId="7" priority="20" stopIfTrue="1" operator="between">
      <formula>0.9</formula>
      <formula>0.8</formula>
    </cfRule>
    <cfRule type="cellIs" dxfId="6" priority="21" stopIfTrue="1" operator="lessThan">
      <formula>0.8</formula>
    </cfRule>
  </conditionalFormatting>
  <conditionalFormatting sqref="B16">
    <cfRule type="cellIs" dxfId="5" priority="1" stopIfTrue="1" operator="between">
      <formula>1</formula>
      <formula>0.9</formula>
    </cfRule>
    <cfRule type="cellIs" dxfId="4" priority="2" stopIfTrue="1" operator="between">
      <formula>0.89</formula>
      <formula>0.7</formula>
    </cfRule>
    <cfRule type="cellIs" dxfId="3" priority="3" stopIfTrue="1" operator="lessThan">
      <formula>0.7</formula>
    </cfRule>
  </conditionalFormatting>
  <conditionalFormatting sqref="D16">
    <cfRule type="cellIs" dxfId="2" priority="4" stopIfTrue="1" operator="between">
      <formula>"A"</formula>
      <formula>"AB"</formula>
    </cfRule>
    <cfRule type="cellIs" dxfId="1" priority="5" stopIfTrue="1" operator="equal">
      <formula>"B"</formula>
    </cfRule>
    <cfRule type="cellIs" dxfId="0" priority="6" stopIfTrue="1" operator="between">
      <formula>"C"</formula>
      <formula>"CC"</formula>
    </cfRule>
  </conditionalFormatting>
  <printOptions horizontalCentered="1"/>
  <pageMargins left="0.39370078740157499" right="3.9370078740157501E-2" top="1.1811023622047201" bottom="0.59055118110236204" header="0.39370078740157499" footer="0.511811023622047"/>
  <pageSetup paperSize="9" scale="60" orientation="landscape" r:id="rId1"/>
  <headerFooter alignWithMargins="0">
    <oddFooter>&amp;C&amp;"Arial,Bold"&amp;9&amp;N&amp;R&amp;"Arial,Bold"&amp;9&amp;F, &amp;A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5"/>
  <dimension ref="A1"/>
  <sheetViews>
    <sheetView workbookViewId="0">
      <selection activeCell="F42" sqref="F42"/>
    </sheetView>
  </sheetViews>
  <sheetFormatPr defaultColWidth="11.42578125" defaultRowHeight="12.75" x14ac:dyDescent="0.2"/>
  <sheetData/>
  <phoneticPr fontId="9" type="noConversion"/>
  <pageMargins left="0.7" right="0.7" top="0.78740157499999996" bottom="0.78740157499999996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7"/>
  <dimension ref="A1"/>
  <sheetViews>
    <sheetView workbookViewId="0">
      <selection activeCell="D14" sqref="D14"/>
    </sheetView>
  </sheetViews>
  <sheetFormatPr defaultColWidth="11.42578125" defaultRowHeight="12.75" x14ac:dyDescent="0.2"/>
  <sheetData/>
  <phoneticPr fontId="9" type="noConversion"/>
  <pageMargins left="0.7" right="0.7" top="0.78740157499999996" bottom="0.78740157499999996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8"/>
  <dimension ref="A1"/>
  <sheetViews>
    <sheetView workbookViewId="0">
      <selection activeCell="D14" sqref="D14"/>
    </sheetView>
  </sheetViews>
  <sheetFormatPr defaultColWidth="11.42578125" defaultRowHeight="12.75" x14ac:dyDescent="0.2"/>
  <sheetData/>
  <phoneticPr fontId="9" type="noConversion"/>
  <pageMargins left="0.7" right="0.7" top="0.78740157499999996" bottom="0.78740157499999996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"/>
  <sheetViews>
    <sheetView zoomScaleNormal="100" workbookViewId="0"/>
  </sheetViews>
  <sheetFormatPr defaultColWidth="8.7109375" defaultRowHeight="12.75" x14ac:dyDescent="0.2"/>
  <sheetData/>
  <pageMargins left="0.7" right="0.7" top="0.75" bottom="0.75" header="0.3" footer="0.3"/>
  <pageSetup orientation="portrait" r:id="rId1"/>
  <headerFooter>
    <oddFooter>&amp;C&amp;9&amp;N&amp;R&amp;"Arial,Bold"&amp;9&amp;F, &amp;A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D31"/>
  <sheetViews>
    <sheetView zoomScaleNormal="100" workbookViewId="0">
      <selection activeCell="D9" sqref="D9"/>
    </sheetView>
  </sheetViews>
  <sheetFormatPr defaultColWidth="9.140625" defaultRowHeight="12.75" x14ac:dyDescent="0.2"/>
  <cols>
    <col min="1" max="1" width="11.85546875" style="389" customWidth="1"/>
    <col min="2" max="2" width="12.7109375" style="391" customWidth="1"/>
    <col min="3" max="3" width="15.5703125" style="153" customWidth="1"/>
    <col min="4" max="4" width="53" style="286" customWidth="1"/>
    <col min="5" max="16384" width="9.140625" style="153"/>
  </cols>
  <sheetData>
    <row r="1" spans="1:4" ht="32.25" customHeight="1" x14ac:dyDescent="0.2">
      <c r="A1" s="384" t="s">
        <v>580</v>
      </c>
      <c r="B1" s="284" t="s">
        <v>59</v>
      </c>
      <c r="C1" s="283" t="s">
        <v>581</v>
      </c>
      <c r="D1" s="285" t="s">
        <v>582</v>
      </c>
    </row>
    <row r="2" spans="1:4" ht="24" x14ac:dyDescent="0.2">
      <c r="A2" s="387" t="s">
        <v>583</v>
      </c>
      <c r="B2" s="390" t="s">
        <v>584</v>
      </c>
      <c r="C2" s="294" t="s">
        <v>585</v>
      </c>
      <c r="D2" s="295" t="s">
        <v>586</v>
      </c>
    </row>
    <row r="3" spans="1:4" x14ac:dyDescent="0.2">
      <c r="A3" s="387" t="s">
        <v>583</v>
      </c>
      <c r="B3" s="390">
        <v>41183</v>
      </c>
      <c r="C3" s="294" t="s">
        <v>585</v>
      </c>
      <c r="D3" s="295" t="s">
        <v>587</v>
      </c>
    </row>
    <row r="4" spans="1:4" ht="60" x14ac:dyDescent="0.2">
      <c r="A4" s="387" t="s">
        <v>583</v>
      </c>
      <c r="B4" s="390">
        <v>41214</v>
      </c>
      <c r="C4" s="294" t="s">
        <v>585</v>
      </c>
      <c r="D4" s="295" t="s">
        <v>588</v>
      </c>
    </row>
    <row r="5" spans="1:4" x14ac:dyDescent="0.2">
      <c r="A5" s="388">
        <v>41334</v>
      </c>
      <c r="B5" s="390">
        <v>41354</v>
      </c>
      <c r="C5" s="294" t="s">
        <v>585</v>
      </c>
      <c r="D5" s="295" t="s">
        <v>589</v>
      </c>
    </row>
    <row r="6" spans="1:4" x14ac:dyDescent="0.2">
      <c r="A6" s="388">
        <v>41456</v>
      </c>
      <c r="B6" s="390">
        <v>41479</v>
      </c>
      <c r="C6" s="294" t="s">
        <v>585</v>
      </c>
      <c r="D6" s="295" t="s">
        <v>590</v>
      </c>
    </row>
    <row r="7" spans="1:4" x14ac:dyDescent="0.2">
      <c r="A7" s="385" t="s">
        <v>591</v>
      </c>
      <c r="B7" s="390">
        <v>44308</v>
      </c>
      <c r="C7" s="294" t="s">
        <v>592</v>
      </c>
      <c r="D7" s="295" t="s">
        <v>593</v>
      </c>
    </row>
    <row r="8" spans="1:4" x14ac:dyDescent="0.2">
      <c r="A8" s="386" t="s">
        <v>594</v>
      </c>
      <c r="B8" s="390">
        <v>44348</v>
      </c>
      <c r="C8" s="294" t="s">
        <v>592</v>
      </c>
      <c r="D8" s="295" t="s">
        <v>595</v>
      </c>
    </row>
    <row r="9" spans="1:4" x14ac:dyDescent="0.2">
      <c r="A9" s="386" t="s">
        <v>596</v>
      </c>
      <c r="B9" s="390">
        <v>44630</v>
      </c>
      <c r="C9" s="294" t="s">
        <v>592</v>
      </c>
      <c r="D9" s="295" t="s">
        <v>597</v>
      </c>
    </row>
    <row r="10" spans="1:4" x14ac:dyDescent="0.2">
      <c r="A10" s="387"/>
      <c r="B10" s="390"/>
      <c r="C10" s="294"/>
      <c r="D10" s="295"/>
    </row>
    <row r="11" spans="1:4" x14ac:dyDescent="0.2">
      <c r="A11" s="387"/>
      <c r="B11" s="390"/>
      <c r="C11" s="294"/>
      <c r="D11" s="295"/>
    </row>
    <row r="12" spans="1:4" x14ac:dyDescent="0.2">
      <c r="A12" s="387"/>
      <c r="B12" s="390"/>
      <c r="C12" s="294"/>
      <c r="D12" s="295"/>
    </row>
    <row r="13" spans="1:4" x14ac:dyDescent="0.2">
      <c r="A13" s="387"/>
      <c r="B13" s="390"/>
      <c r="C13" s="294"/>
      <c r="D13" s="295"/>
    </row>
    <row r="14" spans="1:4" x14ac:dyDescent="0.2">
      <c r="A14" s="387"/>
      <c r="B14" s="390"/>
      <c r="C14" s="294"/>
      <c r="D14" s="295"/>
    </row>
    <row r="15" spans="1:4" x14ac:dyDescent="0.2">
      <c r="A15" s="387"/>
      <c r="B15" s="390"/>
      <c r="C15" s="294"/>
      <c r="D15" s="295"/>
    </row>
    <row r="16" spans="1:4" x14ac:dyDescent="0.2">
      <c r="A16" s="387"/>
      <c r="B16" s="390"/>
      <c r="C16" s="294"/>
      <c r="D16" s="295"/>
    </row>
    <row r="17" spans="1:4" x14ac:dyDescent="0.2">
      <c r="A17" s="387"/>
      <c r="B17" s="390"/>
      <c r="C17" s="294"/>
      <c r="D17" s="295"/>
    </row>
    <row r="18" spans="1:4" x14ac:dyDescent="0.2">
      <c r="A18" s="387"/>
      <c r="B18" s="390"/>
      <c r="C18" s="294"/>
      <c r="D18" s="295"/>
    </row>
    <row r="19" spans="1:4" x14ac:dyDescent="0.2">
      <c r="A19" s="387"/>
      <c r="B19" s="390"/>
      <c r="C19" s="294"/>
      <c r="D19" s="295"/>
    </row>
    <row r="20" spans="1:4" x14ac:dyDescent="0.2">
      <c r="A20" s="387"/>
      <c r="B20" s="390"/>
      <c r="C20" s="294"/>
      <c r="D20" s="295"/>
    </row>
    <row r="21" spans="1:4" x14ac:dyDescent="0.2">
      <c r="A21" s="387"/>
      <c r="B21" s="390"/>
      <c r="C21" s="294"/>
      <c r="D21" s="295"/>
    </row>
    <row r="22" spans="1:4" x14ac:dyDescent="0.2">
      <c r="A22" s="387"/>
      <c r="B22" s="390"/>
      <c r="C22" s="294"/>
      <c r="D22" s="295"/>
    </row>
    <row r="23" spans="1:4" x14ac:dyDescent="0.2">
      <c r="A23" s="387"/>
      <c r="B23" s="390"/>
      <c r="C23" s="294"/>
      <c r="D23" s="295"/>
    </row>
    <row r="24" spans="1:4" x14ac:dyDescent="0.2">
      <c r="A24" s="387"/>
      <c r="B24" s="390"/>
      <c r="C24" s="294"/>
      <c r="D24" s="295"/>
    </row>
    <row r="25" spans="1:4" x14ac:dyDescent="0.2">
      <c r="A25" s="387"/>
      <c r="B25" s="390"/>
      <c r="C25" s="294"/>
      <c r="D25" s="295"/>
    </row>
    <row r="26" spans="1:4" x14ac:dyDescent="0.2">
      <c r="A26" s="387"/>
      <c r="B26" s="390"/>
      <c r="C26" s="294"/>
      <c r="D26" s="295"/>
    </row>
    <row r="27" spans="1:4" x14ac:dyDescent="0.2">
      <c r="A27" s="387"/>
      <c r="B27" s="390"/>
      <c r="C27" s="294"/>
      <c r="D27" s="295"/>
    </row>
    <row r="28" spans="1:4" x14ac:dyDescent="0.2">
      <c r="A28" s="387"/>
      <c r="B28" s="390"/>
      <c r="C28" s="294"/>
      <c r="D28" s="295"/>
    </row>
    <row r="29" spans="1:4" x14ac:dyDescent="0.2">
      <c r="A29" s="387"/>
      <c r="B29" s="390"/>
      <c r="C29" s="294"/>
      <c r="D29" s="295"/>
    </row>
    <row r="30" spans="1:4" x14ac:dyDescent="0.2">
      <c r="A30" s="387"/>
      <c r="B30" s="390"/>
      <c r="C30" s="294"/>
      <c r="D30" s="295"/>
    </row>
    <row r="31" spans="1:4" x14ac:dyDescent="0.2">
      <c r="A31" s="387"/>
      <c r="B31" s="390"/>
      <c r="C31" s="294"/>
      <c r="D31" s="295"/>
    </row>
  </sheetData>
  <phoneticPr fontId="70" type="noConversion"/>
  <printOptions horizontalCentered="1"/>
  <pageMargins left="0.7" right="0.7" top="0.75" bottom="0.75" header="0.3" footer="0.3"/>
  <pageSetup orientation="landscape" r:id="rId1"/>
  <headerFooter>
    <oddFooter>&amp;C&amp;"Arial,Bold"&amp;9&amp;N&amp;R&amp;"Arial,Bold"&amp;9&amp;F,&amp;A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4">
    <tabColor rgb="FFFFFF00"/>
  </sheetPr>
  <dimension ref="A1:L169"/>
  <sheetViews>
    <sheetView showGridLines="0" zoomScaleNormal="100" workbookViewId="0">
      <selection activeCell="C34" sqref="C34:F34"/>
    </sheetView>
  </sheetViews>
  <sheetFormatPr defaultColWidth="11.42578125" defaultRowHeight="12.75" x14ac:dyDescent="0.2"/>
  <cols>
    <col min="1" max="1" width="14.140625" style="21" customWidth="1"/>
    <col min="2" max="2" width="32.85546875" style="22" customWidth="1"/>
    <col min="3" max="6" width="16.7109375" style="20" customWidth="1"/>
    <col min="7" max="7" width="11" style="20" customWidth="1"/>
    <col min="8" max="10" width="11.42578125" style="20"/>
    <col min="11" max="11" width="27.7109375" style="20" hidden="1" customWidth="1"/>
    <col min="12" max="12" width="15.42578125" style="20" hidden="1" customWidth="1"/>
    <col min="13" max="16384" width="11.42578125" style="20"/>
  </cols>
  <sheetData>
    <row r="1" spans="1:12" ht="43.5" customHeight="1" thickBot="1" x14ac:dyDescent="0.25">
      <c r="A1" s="484" t="s">
        <v>55</v>
      </c>
      <c r="B1" s="485"/>
      <c r="C1" s="485"/>
      <c r="D1" s="485"/>
      <c r="E1" s="485"/>
      <c r="F1" s="485"/>
      <c r="G1" s="486"/>
      <c r="K1" s="58" t="s">
        <v>56</v>
      </c>
      <c r="L1" s="58" t="s">
        <v>57</v>
      </c>
    </row>
    <row r="2" spans="1:12" ht="13.5" thickBot="1" x14ac:dyDescent="0.25">
      <c r="A2" s="199"/>
      <c r="G2" s="200"/>
      <c r="K2" s="19" t="s">
        <v>31</v>
      </c>
      <c r="L2" s="57" t="s">
        <v>58</v>
      </c>
    </row>
    <row r="3" spans="1:12" ht="13.5" thickBot="1" x14ac:dyDescent="0.25">
      <c r="A3" s="315" t="s">
        <v>59</v>
      </c>
      <c r="B3" s="316" t="s">
        <v>60</v>
      </c>
      <c r="C3" s="494"/>
      <c r="D3" s="494"/>
      <c r="E3" s="494"/>
      <c r="F3" s="495"/>
      <c r="G3" s="200"/>
      <c r="K3" s="19"/>
      <c r="L3" s="57"/>
    </row>
    <row r="4" spans="1:12" customFormat="1" ht="13.5" thickBot="1" x14ac:dyDescent="0.25"/>
    <row r="5" spans="1:12" x14ac:dyDescent="0.2">
      <c r="A5" s="458" t="s">
        <v>61</v>
      </c>
      <c r="B5" s="381" t="s">
        <v>62</v>
      </c>
      <c r="C5" s="487"/>
      <c r="D5" s="487"/>
      <c r="E5" s="487"/>
      <c r="F5" s="488"/>
      <c r="G5" s="200"/>
      <c r="K5" s="18" t="s">
        <v>63</v>
      </c>
      <c r="L5" s="24" t="s">
        <v>64</v>
      </c>
    </row>
    <row r="6" spans="1:12" x14ac:dyDescent="0.2">
      <c r="A6" s="459"/>
      <c r="B6" s="23" t="s">
        <v>65</v>
      </c>
      <c r="C6" s="478"/>
      <c r="D6" s="478"/>
      <c r="E6" s="478"/>
      <c r="F6" s="479"/>
      <c r="G6" s="200"/>
      <c r="K6" s="18" t="s">
        <v>66</v>
      </c>
      <c r="L6" s="24" t="s">
        <v>67</v>
      </c>
    </row>
    <row r="7" spans="1:12" x14ac:dyDescent="0.2">
      <c r="A7" s="459"/>
      <c r="B7" s="23" t="s">
        <v>68</v>
      </c>
      <c r="C7" s="478"/>
      <c r="D7" s="478"/>
      <c r="E7" s="478"/>
      <c r="F7" s="479"/>
      <c r="G7" s="200"/>
      <c r="K7" s="18" t="s">
        <v>69</v>
      </c>
      <c r="L7" s="24" t="s">
        <v>70</v>
      </c>
    </row>
    <row r="8" spans="1:12" x14ac:dyDescent="0.2">
      <c r="A8" s="459"/>
      <c r="B8" s="23" t="s">
        <v>71</v>
      </c>
      <c r="C8" s="478"/>
      <c r="D8" s="478"/>
      <c r="E8" s="478"/>
      <c r="F8" s="479"/>
      <c r="G8" s="200"/>
      <c r="K8" s="18" t="s">
        <v>72</v>
      </c>
      <c r="L8" s="24" t="s">
        <v>73</v>
      </c>
    </row>
    <row r="9" spans="1:12" x14ac:dyDescent="0.2">
      <c r="A9" s="459"/>
      <c r="B9" s="23" t="s">
        <v>74</v>
      </c>
      <c r="C9" s="478"/>
      <c r="D9" s="478"/>
      <c r="E9" s="478"/>
      <c r="F9" s="479"/>
      <c r="G9" s="200"/>
      <c r="K9" s="18" t="s">
        <v>75</v>
      </c>
      <c r="L9" s="24" t="s">
        <v>76</v>
      </c>
    </row>
    <row r="10" spans="1:12" x14ac:dyDescent="0.2">
      <c r="A10" s="459"/>
      <c r="B10" s="23" t="s">
        <v>77</v>
      </c>
      <c r="C10" s="478"/>
      <c r="D10" s="478"/>
      <c r="E10" s="478"/>
      <c r="F10" s="479"/>
      <c r="G10" s="200"/>
      <c r="K10" s="18"/>
      <c r="L10" s="24"/>
    </row>
    <row r="11" spans="1:12" x14ac:dyDescent="0.2">
      <c r="A11" s="459"/>
      <c r="B11" s="23" t="s">
        <v>78</v>
      </c>
      <c r="C11" s="478"/>
      <c r="D11" s="478"/>
      <c r="E11" s="478"/>
      <c r="F11" s="479"/>
      <c r="G11" s="200"/>
      <c r="K11" s="18" t="s">
        <v>79</v>
      </c>
      <c r="L11" s="24" t="s">
        <v>80</v>
      </c>
    </row>
    <row r="12" spans="1:12" x14ac:dyDescent="0.2">
      <c r="A12" s="459"/>
      <c r="B12" s="23" t="s">
        <v>81</v>
      </c>
      <c r="C12" s="478"/>
      <c r="D12" s="478"/>
      <c r="E12" s="478"/>
      <c r="F12" s="479"/>
      <c r="G12" s="200"/>
      <c r="K12" s="18" t="s">
        <v>82</v>
      </c>
      <c r="L12" s="24" t="s">
        <v>83</v>
      </c>
    </row>
    <row r="13" spans="1:12" x14ac:dyDescent="0.2">
      <c r="A13" s="459"/>
      <c r="B13" s="23" t="s">
        <v>84</v>
      </c>
      <c r="C13" s="478"/>
      <c r="D13" s="478"/>
      <c r="E13" s="478"/>
      <c r="F13" s="479"/>
      <c r="G13" s="200"/>
      <c r="K13" s="18" t="s">
        <v>85</v>
      </c>
      <c r="L13" s="24" t="s">
        <v>86</v>
      </c>
    </row>
    <row r="14" spans="1:12" x14ac:dyDescent="0.2">
      <c r="A14" s="459"/>
      <c r="B14" s="23" t="s">
        <v>87</v>
      </c>
      <c r="C14" s="478"/>
      <c r="D14" s="478"/>
      <c r="E14" s="478"/>
      <c r="F14" s="479"/>
      <c r="G14" s="200"/>
      <c r="K14" s="18" t="s">
        <v>88</v>
      </c>
      <c r="L14" s="24" t="s">
        <v>89</v>
      </c>
    </row>
    <row r="15" spans="1:12" x14ac:dyDescent="0.2">
      <c r="A15" s="459"/>
      <c r="B15" s="23" t="s">
        <v>90</v>
      </c>
      <c r="C15" s="478"/>
      <c r="D15" s="478"/>
      <c r="E15" s="478"/>
      <c r="F15" s="479"/>
      <c r="G15" s="200"/>
      <c r="K15" s="18" t="s">
        <v>91</v>
      </c>
      <c r="L15" s="24" t="s">
        <v>92</v>
      </c>
    </row>
    <row r="16" spans="1:12" x14ac:dyDescent="0.2">
      <c r="A16" s="459"/>
      <c r="B16" s="23" t="s">
        <v>93</v>
      </c>
      <c r="C16" s="478"/>
      <c r="D16" s="478"/>
      <c r="E16" s="478"/>
      <c r="F16" s="479"/>
      <c r="G16" s="200"/>
      <c r="K16" s="24" t="s">
        <v>94</v>
      </c>
      <c r="L16" s="24" t="s">
        <v>95</v>
      </c>
    </row>
    <row r="17" spans="1:12" x14ac:dyDescent="0.2">
      <c r="A17" s="459"/>
      <c r="B17" s="23" t="s">
        <v>96</v>
      </c>
      <c r="C17" s="478"/>
      <c r="D17" s="478"/>
      <c r="E17" s="478"/>
      <c r="F17" s="479"/>
      <c r="G17" s="200"/>
      <c r="K17" s="24"/>
      <c r="L17" s="24"/>
    </row>
    <row r="18" spans="1:12" x14ac:dyDescent="0.2">
      <c r="A18" s="459"/>
      <c r="B18" s="23" t="s">
        <v>97</v>
      </c>
      <c r="C18" s="319" t="s">
        <v>31</v>
      </c>
      <c r="D18" s="478"/>
      <c r="E18" s="478"/>
      <c r="F18" s="479"/>
      <c r="G18" s="200"/>
      <c r="K18" s="24"/>
      <c r="L18" s="24"/>
    </row>
    <row r="19" spans="1:12" x14ac:dyDescent="0.2">
      <c r="A19" s="459"/>
      <c r="B19" s="23" t="s">
        <v>98</v>
      </c>
      <c r="C19" s="478"/>
      <c r="D19" s="478"/>
      <c r="E19" s="478"/>
      <c r="F19" s="479"/>
      <c r="G19" s="200"/>
      <c r="K19" s="24"/>
      <c r="L19" s="24"/>
    </row>
    <row r="20" spans="1:12" x14ac:dyDescent="0.2">
      <c r="A20" s="459"/>
      <c r="B20" s="23" t="s">
        <v>99</v>
      </c>
      <c r="C20" s="478"/>
      <c r="D20" s="478"/>
      <c r="E20" s="478"/>
      <c r="F20" s="479"/>
      <c r="G20" s="200"/>
      <c r="K20" s="24"/>
      <c r="L20" s="24"/>
    </row>
    <row r="21" spans="1:12" x14ac:dyDescent="0.2">
      <c r="A21" s="459"/>
      <c r="B21" s="25" t="s">
        <v>100</v>
      </c>
      <c r="C21" s="26" t="s">
        <v>31</v>
      </c>
      <c r="D21" s="469" t="s">
        <v>101</v>
      </c>
      <c r="E21" s="469"/>
      <c r="F21" s="470"/>
      <c r="G21" s="200"/>
      <c r="K21" s="24"/>
      <c r="L21" s="24"/>
    </row>
    <row r="22" spans="1:12" x14ac:dyDescent="0.2">
      <c r="A22" s="459"/>
      <c r="B22" s="23" t="s">
        <v>102</v>
      </c>
      <c r="C22" s="478"/>
      <c r="D22" s="478"/>
      <c r="E22" s="478"/>
      <c r="F22" s="479"/>
      <c r="G22" s="200"/>
      <c r="K22" s="24"/>
      <c r="L22" s="24"/>
    </row>
    <row r="23" spans="1:12" x14ac:dyDescent="0.2">
      <c r="A23" s="459"/>
      <c r="B23" s="23" t="s">
        <v>103</v>
      </c>
      <c r="C23" s="478"/>
      <c r="D23" s="478"/>
      <c r="E23" s="478"/>
      <c r="F23" s="479"/>
      <c r="G23" s="200"/>
      <c r="K23" s="24"/>
      <c r="L23" s="24"/>
    </row>
    <row r="24" spans="1:12" x14ac:dyDescent="0.2">
      <c r="A24" s="459"/>
      <c r="B24" s="23" t="s">
        <v>104</v>
      </c>
      <c r="C24" s="478"/>
      <c r="D24" s="478"/>
      <c r="E24" s="478"/>
      <c r="F24" s="479"/>
      <c r="G24" s="200"/>
      <c r="K24" s="24"/>
      <c r="L24" s="24"/>
    </row>
    <row r="25" spans="1:12" ht="13.5" thickBot="1" x14ac:dyDescent="0.25">
      <c r="A25" s="460"/>
      <c r="B25" s="78" t="s">
        <v>105</v>
      </c>
      <c r="C25" s="213" t="s">
        <v>106</v>
      </c>
      <c r="D25" s="213" t="s">
        <v>107</v>
      </c>
      <c r="E25" s="213" t="s">
        <v>107</v>
      </c>
      <c r="F25" s="214" t="s">
        <v>107</v>
      </c>
      <c r="G25" s="200"/>
      <c r="K25" s="24"/>
      <c r="L25" s="24"/>
    </row>
    <row r="26" spans="1:12" ht="13.5" thickBot="1" x14ac:dyDescent="0.25">
      <c r="A26" s="201"/>
      <c r="B26" s="27"/>
      <c r="C26" s="28"/>
      <c r="D26" s="28"/>
      <c r="E26" s="28"/>
      <c r="F26" s="28"/>
      <c r="G26" s="200"/>
    </row>
    <row r="27" spans="1:12" ht="12.75" customHeight="1" x14ac:dyDescent="0.2">
      <c r="A27" s="436" t="s">
        <v>108</v>
      </c>
      <c r="B27" s="29" t="s">
        <v>109</v>
      </c>
      <c r="C27" s="475"/>
      <c r="D27" s="476"/>
      <c r="E27" s="476"/>
      <c r="F27" s="477"/>
      <c r="G27" s="200"/>
    </row>
    <row r="28" spans="1:12" x14ac:dyDescent="0.2">
      <c r="A28" s="437"/>
      <c r="B28" s="32" t="s">
        <v>68</v>
      </c>
      <c r="C28" s="442"/>
      <c r="D28" s="443"/>
      <c r="E28" s="443"/>
      <c r="F28" s="444"/>
      <c r="G28" s="200"/>
    </row>
    <row r="29" spans="1:12" x14ac:dyDescent="0.2">
      <c r="A29" s="437"/>
      <c r="B29" s="32" t="s">
        <v>71</v>
      </c>
      <c r="C29" s="442"/>
      <c r="D29" s="443"/>
      <c r="E29" s="443"/>
      <c r="F29" s="444"/>
      <c r="G29" s="200"/>
    </row>
    <row r="30" spans="1:12" x14ac:dyDescent="0.2">
      <c r="A30" s="437"/>
      <c r="B30" s="32" t="s">
        <v>74</v>
      </c>
      <c r="C30" s="442"/>
      <c r="D30" s="443"/>
      <c r="E30" s="443"/>
      <c r="F30" s="444"/>
      <c r="G30" s="200"/>
    </row>
    <row r="31" spans="1:12" x14ac:dyDescent="0.2">
      <c r="A31" s="437"/>
      <c r="B31" s="32" t="s">
        <v>77</v>
      </c>
      <c r="C31" s="489"/>
      <c r="D31" s="490"/>
      <c r="E31" s="490"/>
      <c r="F31" s="491"/>
      <c r="G31" s="200"/>
    </row>
    <row r="32" spans="1:12" ht="12.75" customHeight="1" x14ac:dyDescent="0.2">
      <c r="A32" s="437"/>
      <c r="B32" s="32" t="s">
        <v>78</v>
      </c>
      <c r="C32" s="442"/>
      <c r="D32" s="443"/>
      <c r="E32" s="443"/>
      <c r="F32" s="444"/>
      <c r="G32" s="200"/>
    </row>
    <row r="33" spans="1:7" x14ac:dyDescent="0.2">
      <c r="A33" s="437"/>
      <c r="B33" s="32" t="s">
        <v>81</v>
      </c>
      <c r="C33" s="442"/>
      <c r="D33" s="443"/>
      <c r="E33" s="443"/>
      <c r="F33" s="444"/>
      <c r="G33" s="200"/>
    </row>
    <row r="34" spans="1:7" x14ac:dyDescent="0.2">
      <c r="A34" s="437"/>
      <c r="B34" s="32" t="s">
        <v>84</v>
      </c>
      <c r="C34" s="442"/>
      <c r="D34" s="443"/>
      <c r="E34" s="443"/>
      <c r="F34" s="444"/>
      <c r="G34" s="200"/>
    </row>
    <row r="35" spans="1:7" x14ac:dyDescent="0.2">
      <c r="A35" s="437"/>
      <c r="B35" s="32" t="s">
        <v>87</v>
      </c>
      <c r="C35" s="442"/>
      <c r="D35" s="443"/>
      <c r="E35" s="443"/>
      <c r="F35" s="444"/>
      <c r="G35" s="200"/>
    </row>
    <row r="36" spans="1:7" ht="13.5" thickBot="1" x14ac:dyDescent="0.25">
      <c r="A36" s="438"/>
      <c r="B36" s="34" t="s">
        <v>90</v>
      </c>
      <c r="C36" s="445"/>
      <c r="D36" s="446"/>
      <c r="E36" s="446"/>
      <c r="F36" s="447"/>
      <c r="G36" s="200"/>
    </row>
    <row r="37" spans="1:7" ht="13.5" thickBot="1" x14ac:dyDescent="0.25">
      <c r="A37" s="202"/>
      <c r="B37" s="27"/>
      <c r="C37" s="28"/>
      <c r="D37" s="28"/>
      <c r="E37" s="28"/>
      <c r="F37" s="28"/>
      <c r="G37" s="200"/>
    </row>
    <row r="38" spans="1:7" x14ac:dyDescent="0.2">
      <c r="A38" s="436" t="s">
        <v>110</v>
      </c>
      <c r="B38" s="29" t="s">
        <v>109</v>
      </c>
      <c r="C38" s="475"/>
      <c r="D38" s="492"/>
      <c r="E38" s="492"/>
      <c r="F38" s="493"/>
      <c r="G38" s="200"/>
    </row>
    <row r="39" spans="1:7" x14ac:dyDescent="0.2">
      <c r="A39" s="437"/>
      <c r="B39" s="32" t="s">
        <v>111</v>
      </c>
      <c r="C39" s="489"/>
      <c r="D39" s="490"/>
      <c r="E39" s="490"/>
      <c r="F39" s="491"/>
      <c r="G39" s="200"/>
    </row>
    <row r="40" spans="1:7" x14ac:dyDescent="0.2">
      <c r="A40" s="437"/>
      <c r="B40" s="32" t="s">
        <v>112</v>
      </c>
      <c r="C40" s="489"/>
      <c r="D40" s="490"/>
      <c r="E40" s="490"/>
      <c r="F40" s="491"/>
      <c r="G40" s="200"/>
    </row>
    <row r="41" spans="1:7" x14ac:dyDescent="0.2">
      <c r="A41" s="437"/>
      <c r="B41" s="32" t="s">
        <v>74</v>
      </c>
      <c r="C41" s="489"/>
      <c r="D41" s="490"/>
      <c r="E41" s="490"/>
      <c r="F41" s="491"/>
      <c r="G41" s="200"/>
    </row>
    <row r="42" spans="1:7" x14ac:dyDescent="0.2">
      <c r="A42" s="437"/>
      <c r="B42" s="32" t="s">
        <v>77</v>
      </c>
      <c r="C42" s="489"/>
      <c r="D42" s="490"/>
      <c r="E42" s="490"/>
      <c r="F42" s="491"/>
      <c r="G42" s="200"/>
    </row>
    <row r="43" spans="1:7" x14ac:dyDescent="0.2">
      <c r="A43" s="437"/>
      <c r="B43" s="32" t="s">
        <v>78</v>
      </c>
      <c r="C43" s="489"/>
      <c r="D43" s="490"/>
      <c r="E43" s="490"/>
      <c r="F43" s="491"/>
      <c r="G43" s="200"/>
    </row>
    <row r="44" spans="1:7" x14ac:dyDescent="0.2">
      <c r="A44" s="437"/>
      <c r="B44" s="32" t="s">
        <v>81</v>
      </c>
      <c r="C44" s="489"/>
      <c r="D44" s="490"/>
      <c r="E44" s="490"/>
      <c r="F44" s="491"/>
      <c r="G44" s="200"/>
    </row>
    <row r="45" spans="1:7" x14ac:dyDescent="0.2">
      <c r="A45" s="437"/>
      <c r="B45" s="32" t="s">
        <v>84</v>
      </c>
      <c r="C45" s="442"/>
      <c r="D45" s="443"/>
      <c r="E45" s="443"/>
      <c r="F45" s="444"/>
      <c r="G45" s="200"/>
    </row>
    <row r="46" spans="1:7" x14ac:dyDescent="0.2">
      <c r="A46" s="437"/>
      <c r="B46" s="32" t="s">
        <v>87</v>
      </c>
      <c r="C46" s="442"/>
      <c r="D46" s="443"/>
      <c r="E46" s="443"/>
      <c r="F46" s="444"/>
      <c r="G46" s="200"/>
    </row>
    <row r="47" spans="1:7" ht="13.5" thickBot="1" x14ac:dyDescent="0.25">
      <c r="A47" s="438"/>
      <c r="B47" s="34" t="s">
        <v>90</v>
      </c>
      <c r="C47" s="445"/>
      <c r="D47" s="446"/>
      <c r="E47" s="446"/>
      <c r="F47" s="447"/>
      <c r="G47" s="200"/>
    </row>
    <row r="48" spans="1:7" ht="13.5" thickBot="1" x14ac:dyDescent="0.25">
      <c r="A48" s="201"/>
      <c r="B48" s="27"/>
      <c r="C48" s="28"/>
      <c r="D48" s="28"/>
      <c r="E48" s="28"/>
      <c r="F48" s="28"/>
      <c r="G48" s="200"/>
    </row>
    <row r="49" spans="1:7" x14ac:dyDescent="0.2">
      <c r="A49" s="436" t="s">
        <v>113</v>
      </c>
      <c r="B49" s="37" t="s">
        <v>114</v>
      </c>
      <c r="C49" s="475"/>
      <c r="D49" s="492"/>
      <c r="E49" s="492"/>
      <c r="F49" s="493"/>
      <c r="G49" s="200"/>
    </row>
    <row r="50" spans="1:7" x14ac:dyDescent="0.2">
      <c r="A50" s="437"/>
      <c r="B50" s="32" t="s">
        <v>68</v>
      </c>
      <c r="C50" s="442"/>
      <c r="D50" s="443"/>
      <c r="E50" s="443"/>
      <c r="F50" s="444"/>
      <c r="G50" s="200"/>
    </row>
    <row r="51" spans="1:7" x14ac:dyDescent="0.2">
      <c r="A51" s="437"/>
      <c r="B51" s="32" t="s">
        <v>71</v>
      </c>
      <c r="C51" s="442"/>
      <c r="D51" s="443"/>
      <c r="E51" s="443"/>
      <c r="F51" s="444"/>
      <c r="G51" s="200"/>
    </row>
    <row r="52" spans="1:7" x14ac:dyDescent="0.2">
      <c r="A52" s="437"/>
      <c r="B52" s="32" t="s">
        <v>74</v>
      </c>
      <c r="C52" s="442"/>
      <c r="D52" s="443"/>
      <c r="E52" s="443"/>
      <c r="F52" s="444"/>
      <c r="G52" s="200"/>
    </row>
    <row r="53" spans="1:7" x14ac:dyDescent="0.2">
      <c r="A53" s="437"/>
      <c r="B53" s="32" t="s">
        <v>77</v>
      </c>
      <c r="C53" s="442"/>
      <c r="D53" s="443"/>
      <c r="E53" s="443"/>
      <c r="F53" s="444"/>
      <c r="G53" s="200"/>
    </row>
    <row r="54" spans="1:7" x14ac:dyDescent="0.2">
      <c r="A54" s="437"/>
      <c r="B54" s="32" t="s">
        <v>78</v>
      </c>
      <c r="C54" s="442"/>
      <c r="D54" s="443"/>
      <c r="E54" s="443"/>
      <c r="F54" s="444"/>
      <c r="G54" s="200"/>
    </row>
    <row r="55" spans="1:7" x14ac:dyDescent="0.2">
      <c r="A55" s="437"/>
      <c r="B55" s="32" t="s">
        <v>81</v>
      </c>
      <c r="C55" s="442"/>
      <c r="D55" s="443"/>
      <c r="E55" s="443"/>
      <c r="F55" s="444"/>
      <c r="G55" s="200"/>
    </row>
    <row r="56" spans="1:7" ht="12.75" customHeight="1" x14ac:dyDescent="0.2">
      <c r="A56" s="437"/>
      <c r="B56" s="32" t="s">
        <v>115</v>
      </c>
      <c r="C56" s="442"/>
      <c r="D56" s="443"/>
      <c r="E56" s="443"/>
      <c r="F56" s="444"/>
      <c r="G56" s="200"/>
    </row>
    <row r="57" spans="1:7" ht="12.75" customHeight="1" x14ac:dyDescent="0.2">
      <c r="A57" s="437"/>
      <c r="B57" s="32" t="s">
        <v>116</v>
      </c>
      <c r="C57" s="442"/>
      <c r="D57" s="443"/>
      <c r="E57" s="443"/>
      <c r="F57" s="444"/>
      <c r="G57" s="200"/>
    </row>
    <row r="58" spans="1:7" ht="12.75" customHeight="1" x14ac:dyDescent="0.2">
      <c r="A58" s="437"/>
      <c r="B58" s="32" t="s">
        <v>117</v>
      </c>
      <c r="C58" s="442"/>
      <c r="D58" s="443"/>
      <c r="E58" s="443"/>
      <c r="F58" s="444"/>
      <c r="G58" s="200"/>
    </row>
    <row r="59" spans="1:7" x14ac:dyDescent="0.2">
      <c r="A59" s="437"/>
      <c r="B59" s="32" t="s">
        <v>118</v>
      </c>
      <c r="C59" s="442"/>
      <c r="D59" s="443"/>
      <c r="E59" s="443"/>
      <c r="F59" s="444"/>
      <c r="G59" s="200"/>
    </row>
    <row r="60" spans="1:7" x14ac:dyDescent="0.2">
      <c r="A60" s="437"/>
      <c r="B60" s="32" t="s">
        <v>119</v>
      </c>
      <c r="C60" s="442"/>
      <c r="D60" s="443"/>
      <c r="E60" s="443"/>
      <c r="F60" s="444"/>
      <c r="G60" s="200"/>
    </row>
    <row r="61" spans="1:7" ht="12.75" customHeight="1" x14ac:dyDescent="0.2">
      <c r="A61" s="437"/>
      <c r="B61" s="32" t="s">
        <v>120</v>
      </c>
      <c r="C61" s="442"/>
      <c r="D61" s="443"/>
      <c r="E61" s="443"/>
      <c r="F61" s="444"/>
      <c r="G61" s="200"/>
    </row>
    <row r="62" spans="1:7" x14ac:dyDescent="0.2">
      <c r="A62" s="437"/>
      <c r="B62" s="32" t="s">
        <v>121</v>
      </c>
      <c r="C62" s="442"/>
      <c r="D62" s="443"/>
      <c r="E62" s="443"/>
      <c r="F62" s="444"/>
      <c r="G62" s="200"/>
    </row>
    <row r="63" spans="1:7" ht="12.75" customHeight="1" x14ac:dyDescent="0.2">
      <c r="A63" s="437"/>
      <c r="B63" s="32" t="s">
        <v>122</v>
      </c>
      <c r="C63" s="442"/>
      <c r="D63" s="443"/>
      <c r="E63" s="443"/>
      <c r="F63" s="444"/>
      <c r="G63" s="200"/>
    </row>
    <row r="64" spans="1:7" ht="12.75" customHeight="1" x14ac:dyDescent="0.2">
      <c r="A64" s="437"/>
      <c r="B64" s="32" t="s">
        <v>123</v>
      </c>
      <c r="C64" s="442"/>
      <c r="D64" s="443"/>
      <c r="E64" s="443"/>
      <c r="F64" s="444"/>
      <c r="G64" s="200"/>
    </row>
    <row r="65" spans="1:7" ht="12.75" customHeight="1" thickBot="1" x14ac:dyDescent="0.25">
      <c r="A65" s="438"/>
      <c r="B65" s="34" t="s">
        <v>124</v>
      </c>
      <c r="C65" s="445"/>
      <c r="D65" s="446"/>
      <c r="E65" s="446"/>
      <c r="F65" s="447"/>
      <c r="G65" s="200"/>
    </row>
    <row r="66" spans="1:7" ht="12.75" customHeight="1" thickBot="1" x14ac:dyDescent="0.25">
      <c r="A66" s="201"/>
      <c r="B66" s="27"/>
      <c r="C66" s="28"/>
      <c r="D66" s="38"/>
      <c r="E66" s="38"/>
      <c r="F66" s="38"/>
      <c r="G66" s="200"/>
    </row>
    <row r="67" spans="1:7" ht="13.5" thickBot="1" x14ac:dyDescent="0.25">
      <c r="A67" s="436" t="s">
        <v>125</v>
      </c>
      <c r="B67" s="43"/>
      <c r="C67" s="124" t="s">
        <v>126</v>
      </c>
      <c r="D67" s="124" t="s">
        <v>127</v>
      </c>
      <c r="E67" s="124" t="s">
        <v>128</v>
      </c>
      <c r="F67" s="125" t="s">
        <v>129</v>
      </c>
      <c r="G67" s="200"/>
    </row>
    <row r="68" spans="1:7" x14ac:dyDescent="0.2">
      <c r="A68" s="459"/>
      <c r="B68" s="44" t="s">
        <v>130</v>
      </c>
      <c r="C68" s="30"/>
      <c r="D68" s="370"/>
      <c r="E68" s="30"/>
      <c r="F68" s="31"/>
      <c r="G68" s="200"/>
    </row>
    <row r="69" spans="1:7" x14ac:dyDescent="0.2">
      <c r="A69" s="459"/>
      <c r="B69" s="45" t="s">
        <v>131</v>
      </c>
      <c r="C69" s="319"/>
      <c r="D69" s="319"/>
      <c r="E69" s="319"/>
      <c r="F69" s="33"/>
      <c r="G69" s="200"/>
    </row>
    <row r="70" spans="1:7" x14ac:dyDescent="0.2">
      <c r="A70" s="459"/>
      <c r="B70" s="45" t="s">
        <v>132</v>
      </c>
      <c r="C70" s="319"/>
      <c r="D70" s="319"/>
      <c r="E70" s="319"/>
      <c r="F70" s="33"/>
      <c r="G70" s="200"/>
    </row>
    <row r="71" spans="1:7" x14ac:dyDescent="0.2">
      <c r="A71" s="459"/>
      <c r="B71" s="45" t="s">
        <v>133</v>
      </c>
      <c r="C71" s="319"/>
      <c r="D71" s="319"/>
      <c r="E71" s="319"/>
      <c r="F71" s="33"/>
      <c r="G71" s="200"/>
    </row>
    <row r="72" spans="1:7" x14ac:dyDescent="0.2">
      <c r="A72" s="459"/>
      <c r="B72" s="45" t="s">
        <v>134</v>
      </c>
      <c r="C72" s="319"/>
      <c r="D72" s="319"/>
      <c r="E72" s="319"/>
      <c r="F72" s="33"/>
      <c r="G72" s="200"/>
    </row>
    <row r="73" spans="1:7" x14ac:dyDescent="0.2">
      <c r="A73" s="459"/>
      <c r="B73" s="45" t="s">
        <v>135</v>
      </c>
      <c r="C73" s="319"/>
      <c r="D73" s="319"/>
      <c r="E73" s="319"/>
      <c r="F73" s="33"/>
      <c r="G73" s="200"/>
    </row>
    <row r="74" spans="1:7" x14ac:dyDescent="0.2">
      <c r="A74" s="459"/>
      <c r="B74" s="45" t="s">
        <v>136</v>
      </c>
      <c r="C74" s="319"/>
      <c r="D74" s="351"/>
      <c r="E74" s="319"/>
      <c r="F74" s="33"/>
      <c r="G74" s="200"/>
    </row>
    <row r="75" spans="1:7" x14ac:dyDescent="0.2">
      <c r="A75" s="459"/>
      <c r="B75" s="45" t="s">
        <v>137</v>
      </c>
      <c r="C75" s="319"/>
      <c r="D75" s="319"/>
      <c r="E75" s="319"/>
      <c r="F75" s="33"/>
      <c r="G75" s="200"/>
    </row>
    <row r="76" spans="1:7" x14ac:dyDescent="0.2">
      <c r="A76" s="459"/>
      <c r="B76" s="45" t="s">
        <v>138</v>
      </c>
      <c r="C76" s="319"/>
      <c r="D76" s="319"/>
      <c r="E76" s="319"/>
      <c r="F76" s="33"/>
      <c r="G76" s="200"/>
    </row>
    <row r="77" spans="1:7" x14ac:dyDescent="0.2">
      <c r="A77" s="459"/>
      <c r="B77" s="45" t="s">
        <v>139</v>
      </c>
      <c r="C77" s="319"/>
      <c r="D77" s="319"/>
      <c r="E77" s="319"/>
      <c r="F77" s="33"/>
      <c r="G77" s="200"/>
    </row>
    <row r="78" spans="1:7" x14ac:dyDescent="0.2">
      <c r="A78" s="459"/>
      <c r="B78" s="45" t="s">
        <v>140</v>
      </c>
      <c r="C78" s="319"/>
      <c r="D78" s="319"/>
      <c r="E78" s="319"/>
      <c r="F78" s="33"/>
      <c r="G78" s="200"/>
    </row>
    <row r="79" spans="1:7" x14ac:dyDescent="0.2">
      <c r="A79" s="459"/>
      <c r="B79" s="45" t="s">
        <v>141</v>
      </c>
      <c r="C79" s="319"/>
      <c r="D79" s="319"/>
      <c r="E79" s="319"/>
      <c r="F79" s="33"/>
      <c r="G79" s="200"/>
    </row>
    <row r="80" spans="1:7" x14ac:dyDescent="0.2">
      <c r="A80" s="459"/>
      <c r="B80" s="45" t="s">
        <v>142</v>
      </c>
      <c r="C80" s="319"/>
      <c r="D80" s="319"/>
      <c r="E80" s="319"/>
      <c r="F80" s="33"/>
      <c r="G80" s="200"/>
    </row>
    <row r="81" spans="1:7" ht="13.5" thickBot="1" x14ac:dyDescent="0.25">
      <c r="A81" s="460"/>
      <c r="B81" s="46" t="s">
        <v>143</v>
      </c>
      <c r="C81" s="35"/>
      <c r="D81" s="35"/>
      <c r="E81" s="35"/>
      <c r="F81" s="36"/>
      <c r="G81" s="200"/>
    </row>
    <row r="82" spans="1:7" ht="13.5" thickBot="1" x14ac:dyDescent="0.25">
      <c r="A82" s="201"/>
      <c r="B82" s="27"/>
      <c r="C82" s="28"/>
      <c r="D82" s="28"/>
      <c r="E82" s="28"/>
      <c r="F82" s="28"/>
      <c r="G82" s="200"/>
    </row>
    <row r="83" spans="1:7" x14ac:dyDescent="0.2">
      <c r="A83" s="498" t="s">
        <v>144</v>
      </c>
      <c r="B83" s="43"/>
      <c r="C83" s="124"/>
      <c r="D83" s="124"/>
      <c r="E83" s="124"/>
      <c r="F83" s="125"/>
      <c r="G83" s="200"/>
    </row>
    <row r="84" spans="1:7" x14ac:dyDescent="0.2">
      <c r="A84" s="499"/>
      <c r="B84" s="277" t="s">
        <v>145</v>
      </c>
      <c r="C84" s="440"/>
      <c r="D84" s="441"/>
      <c r="E84" s="441"/>
      <c r="F84" s="441"/>
      <c r="G84" s="200"/>
    </row>
    <row r="85" spans="1:7" x14ac:dyDescent="0.2">
      <c r="A85" s="499"/>
      <c r="B85" s="277" t="s">
        <v>146</v>
      </c>
      <c r="C85" s="440"/>
      <c r="D85" s="441"/>
      <c r="E85" s="441"/>
      <c r="F85" s="441"/>
      <c r="G85" s="200"/>
    </row>
    <row r="86" spans="1:7" x14ac:dyDescent="0.2">
      <c r="A86" s="499"/>
      <c r="B86" s="277" t="s">
        <v>147</v>
      </c>
      <c r="C86" s="440"/>
      <c r="D86" s="441"/>
      <c r="E86" s="441"/>
      <c r="F86" s="441"/>
      <c r="G86" s="200"/>
    </row>
    <row r="87" spans="1:7" ht="13.5" thickBot="1" x14ac:dyDescent="0.25">
      <c r="A87" s="500"/>
      <c r="B87" s="277" t="s">
        <v>148</v>
      </c>
      <c r="C87" s="440"/>
      <c r="D87" s="441"/>
      <c r="E87" s="441"/>
      <c r="F87" s="441"/>
      <c r="G87" s="200"/>
    </row>
    <row r="88" spans="1:7" ht="13.5" thickBot="1" x14ac:dyDescent="0.25">
      <c r="A88" s="201"/>
      <c r="B88" s="27"/>
      <c r="C88" s="28"/>
      <c r="D88" s="28"/>
      <c r="E88" s="28"/>
      <c r="F88" s="28"/>
      <c r="G88" s="200"/>
    </row>
    <row r="89" spans="1:7" ht="13.5" thickBot="1" x14ac:dyDescent="0.25">
      <c r="A89" s="436" t="s">
        <v>149</v>
      </c>
      <c r="B89" s="248"/>
      <c r="C89" s="249" t="s">
        <v>150</v>
      </c>
      <c r="D89" s="249" t="s">
        <v>151</v>
      </c>
      <c r="E89" s="249" t="s">
        <v>152</v>
      </c>
      <c r="F89" s="250" t="s">
        <v>153</v>
      </c>
      <c r="G89" s="200"/>
    </row>
    <row r="90" spans="1:7" x14ac:dyDescent="0.2">
      <c r="A90" s="437"/>
      <c r="B90" s="39" t="s">
        <v>154</v>
      </c>
      <c r="C90" s="47"/>
      <c r="D90" s="47"/>
      <c r="E90" s="47"/>
      <c r="F90" s="72"/>
      <c r="G90" s="209">
        <f>SUM(C90:F90)</f>
        <v>0</v>
      </c>
    </row>
    <row r="91" spans="1:7" ht="13.5" thickBot="1" x14ac:dyDescent="0.25">
      <c r="A91" s="437"/>
      <c r="B91" s="320" t="s">
        <v>155</v>
      </c>
      <c r="C91" s="48"/>
      <c r="D91" s="48"/>
      <c r="E91" s="48"/>
      <c r="F91" s="73"/>
      <c r="G91" s="210">
        <f>SUM(C91:F91)</f>
        <v>0</v>
      </c>
    </row>
    <row r="92" spans="1:7" x14ac:dyDescent="0.2">
      <c r="A92" s="437"/>
      <c r="B92" s="320" t="s">
        <v>156</v>
      </c>
      <c r="C92" s="48"/>
      <c r="D92" s="48"/>
      <c r="E92" s="48"/>
      <c r="F92" s="50"/>
      <c r="G92" s="200"/>
    </row>
    <row r="93" spans="1:7" x14ac:dyDescent="0.2">
      <c r="A93" s="437"/>
      <c r="B93" s="320" t="s">
        <v>157</v>
      </c>
      <c r="C93" s="48"/>
      <c r="D93" s="48"/>
      <c r="E93" s="48"/>
      <c r="F93" s="50"/>
      <c r="G93" s="200"/>
    </row>
    <row r="94" spans="1:7" ht="13.5" thickBot="1" x14ac:dyDescent="0.25">
      <c r="A94" s="437"/>
      <c r="B94" s="320" t="s">
        <v>158</v>
      </c>
      <c r="C94" s="48"/>
      <c r="D94" s="48"/>
      <c r="E94" s="48"/>
      <c r="F94" s="50"/>
      <c r="G94" s="200"/>
    </row>
    <row r="95" spans="1:7" x14ac:dyDescent="0.2">
      <c r="A95" s="437"/>
      <c r="B95" s="320" t="s">
        <v>159</v>
      </c>
      <c r="C95" s="48"/>
      <c r="D95" s="48"/>
      <c r="E95" s="48"/>
      <c r="F95" s="48"/>
      <c r="G95" s="52" t="s">
        <v>160</v>
      </c>
    </row>
    <row r="96" spans="1:7" x14ac:dyDescent="0.2">
      <c r="A96" s="437"/>
      <c r="B96" s="320" t="s">
        <v>161</v>
      </c>
      <c r="C96" s="48"/>
      <c r="D96" s="48"/>
      <c r="E96" s="48"/>
      <c r="F96" s="48"/>
      <c r="G96" s="53" t="s">
        <v>160</v>
      </c>
    </row>
    <row r="97" spans="1:8" x14ac:dyDescent="0.2">
      <c r="A97" s="437"/>
      <c r="B97" s="320" t="s">
        <v>162</v>
      </c>
      <c r="C97" s="48"/>
      <c r="D97" s="48"/>
      <c r="E97" s="48"/>
      <c r="F97" s="48"/>
      <c r="G97" s="53" t="s">
        <v>160</v>
      </c>
    </row>
    <row r="98" spans="1:8" x14ac:dyDescent="0.2">
      <c r="A98" s="437"/>
      <c r="B98" s="320" t="s">
        <v>156</v>
      </c>
      <c r="C98" s="48"/>
      <c r="D98" s="48"/>
      <c r="E98" s="48"/>
      <c r="F98" s="50"/>
      <c r="G98" s="200"/>
    </row>
    <row r="99" spans="1:8" x14ac:dyDescent="0.2">
      <c r="A99" s="437"/>
      <c r="B99" s="320" t="s">
        <v>163</v>
      </c>
      <c r="C99" s="48"/>
      <c r="D99" s="48"/>
      <c r="E99" s="48"/>
      <c r="F99" s="50"/>
      <c r="G99" s="203"/>
      <c r="H99"/>
    </row>
    <row r="100" spans="1:8" x14ac:dyDescent="0.2">
      <c r="A100" s="437"/>
      <c r="B100" s="320" t="s">
        <v>164</v>
      </c>
      <c r="C100" s="48"/>
      <c r="D100" s="48"/>
      <c r="E100" s="48"/>
      <c r="F100" s="50"/>
      <c r="G100" s="203"/>
      <c r="H100"/>
    </row>
    <row r="101" spans="1:8" ht="24" x14ac:dyDescent="0.2">
      <c r="A101" s="437"/>
      <c r="B101" s="320" t="s">
        <v>165</v>
      </c>
      <c r="C101" s="48" t="s">
        <v>31</v>
      </c>
      <c r="D101" s="48" t="s">
        <v>31</v>
      </c>
      <c r="E101" s="48" t="s">
        <v>31</v>
      </c>
      <c r="F101" s="50" t="s">
        <v>31</v>
      </c>
      <c r="G101" s="203"/>
      <c r="H101"/>
    </row>
    <row r="102" spans="1:8" x14ac:dyDescent="0.2">
      <c r="A102" s="437"/>
      <c r="B102" s="320" t="s">
        <v>166</v>
      </c>
      <c r="C102" s="48"/>
      <c r="D102" s="48"/>
      <c r="E102" s="48"/>
      <c r="F102" s="50"/>
      <c r="G102" s="203"/>
      <c r="H102"/>
    </row>
    <row r="103" spans="1:8" x14ac:dyDescent="0.2">
      <c r="A103" s="437"/>
      <c r="B103" s="320" t="s">
        <v>167</v>
      </c>
      <c r="C103" s="48"/>
      <c r="D103" s="48"/>
      <c r="E103" s="48"/>
      <c r="F103" s="50"/>
      <c r="G103" s="203"/>
      <c r="H103"/>
    </row>
    <row r="104" spans="1:8" x14ac:dyDescent="0.2">
      <c r="A104" s="437"/>
      <c r="B104" s="320" t="s">
        <v>168</v>
      </c>
      <c r="C104" s="48" t="s">
        <v>31</v>
      </c>
      <c r="D104" s="471" t="s">
        <v>169</v>
      </c>
      <c r="E104" s="471"/>
      <c r="F104" s="50"/>
      <c r="G104" s="203"/>
      <c r="H104"/>
    </row>
    <row r="105" spans="1:8" x14ac:dyDescent="0.2">
      <c r="A105" s="437"/>
      <c r="B105" s="322" t="s">
        <v>170</v>
      </c>
      <c r="C105" s="48"/>
      <c r="D105" s="48"/>
      <c r="E105" s="48"/>
      <c r="F105" s="50"/>
      <c r="G105" s="203"/>
      <c r="H105"/>
    </row>
    <row r="106" spans="1:8" x14ac:dyDescent="0.2">
      <c r="A106" s="437"/>
      <c r="B106" s="322" t="s">
        <v>171</v>
      </c>
      <c r="C106" s="48"/>
      <c r="D106" s="48"/>
      <c r="E106" s="48"/>
      <c r="F106" s="50"/>
      <c r="G106" s="200"/>
    </row>
    <row r="107" spans="1:8" x14ac:dyDescent="0.2">
      <c r="A107" s="437"/>
      <c r="B107" s="322" t="s">
        <v>172</v>
      </c>
      <c r="C107" s="48"/>
      <c r="D107" s="48"/>
      <c r="E107" s="48"/>
      <c r="F107" s="50"/>
      <c r="G107" s="200"/>
    </row>
    <row r="108" spans="1:8" x14ac:dyDescent="0.2">
      <c r="A108" s="437"/>
      <c r="B108" s="472" t="s">
        <v>173</v>
      </c>
      <c r="C108" s="321" t="s">
        <v>174</v>
      </c>
      <c r="D108" s="48"/>
      <c r="E108" s="321" t="s">
        <v>175</v>
      </c>
      <c r="F108" s="50"/>
      <c r="G108" s="200"/>
    </row>
    <row r="109" spans="1:8" x14ac:dyDescent="0.2">
      <c r="A109" s="437"/>
      <c r="B109" s="472"/>
      <c r="C109" s="321" t="s">
        <v>174</v>
      </c>
      <c r="D109" s="48"/>
      <c r="E109" s="321" t="s">
        <v>175</v>
      </c>
      <c r="F109" s="50"/>
      <c r="G109" s="200"/>
    </row>
    <row r="110" spans="1:8" x14ac:dyDescent="0.2">
      <c r="A110" s="437"/>
      <c r="B110" s="448" t="s">
        <v>176</v>
      </c>
      <c r="C110" s="449"/>
      <c r="D110" s="449"/>
      <c r="E110" s="48" t="s">
        <v>31</v>
      </c>
      <c r="F110" s="50"/>
      <c r="G110" s="200"/>
    </row>
    <row r="111" spans="1:8" ht="13.5" thickBot="1" x14ac:dyDescent="0.25">
      <c r="A111" s="438"/>
      <c r="B111" s="473" t="s">
        <v>177</v>
      </c>
      <c r="C111" s="474"/>
      <c r="D111" s="474"/>
      <c r="E111" s="49" t="s">
        <v>31</v>
      </c>
      <c r="F111" s="51"/>
      <c r="G111" s="200"/>
    </row>
    <row r="112" spans="1:8" ht="13.5" thickBot="1" x14ac:dyDescent="0.25">
      <c r="A112" s="122"/>
      <c r="B112" s="20"/>
      <c r="C112" s="204"/>
      <c r="D112" s="204"/>
      <c r="E112" s="204"/>
      <c r="F112" s="204"/>
      <c r="G112" s="200"/>
    </row>
    <row r="113" spans="1:7" ht="12.75" customHeight="1" thickBot="1" x14ac:dyDescent="0.25">
      <c r="A113" s="436" t="s">
        <v>178</v>
      </c>
      <c r="B113" s="130"/>
      <c r="C113" s="131" t="s">
        <v>150</v>
      </c>
      <c r="D113" s="131" t="s">
        <v>151</v>
      </c>
      <c r="E113" s="131" t="s">
        <v>152</v>
      </c>
      <c r="F113" s="132" t="s">
        <v>153</v>
      </c>
      <c r="G113" s="200"/>
    </row>
    <row r="114" spans="1:7" ht="12.75" customHeight="1" x14ac:dyDescent="0.2">
      <c r="A114" s="437"/>
      <c r="B114" s="39" t="s">
        <v>179</v>
      </c>
      <c r="C114" s="133"/>
      <c r="D114" s="133"/>
      <c r="E114" s="133"/>
      <c r="F114" s="134"/>
      <c r="G114" s="200"/>
    </row>
    <row r="115" spans="1:7" ht="12.75" customHeight="1" x14ac:dyDescent="0.2">
      <c r="A115" s="437"/>
      <c r="B115" s="320" t="s">
        <v>180</v>
      </c>
      <c r="C115" s="56"/>
      <c r="D115" s="56"/>
      <c r="E115" s="56"/>
      <c r="F115" s="135"/>
      <c r="G115" s="200"/>
    </row>
    <row r="116" spans="1:7" ht="12.75" customHeight="1" x14ac:dyDescent="0.2">
      <c r="A116" s="437"/>
      <c r="B116" s="320" t="s">
        <v>181</v>
      </c>
      <c r="C116" s="56"/>
      <c r="D116" s="56"/>
      <c r="E116" s="56"/>
      <c r="F116" s="135"/>
      <c r="G116" s="200"/>
    </row>
    <row r="117" spans="1:7" ht="12.75" customHeight="1" x14ac:dyDescent="0.2">
      <c r="A117" s="437"/>
      <c r="B117" s="320" t="s">
        <v>182</v>
      </c>
      <c r="C117" s="56"/>
      <c r="D117" s="56"/>
      <c r="E117" s="56"/>
      <c r="F117" s="135"/>
      <c r="G117" s="200"/>
    </row>
    <row r="118" spans="1:7" ht="12.75" customHeight="1" x14ac:dyDescent="0.2">
      <c r="A118" s="437"/>
      <c r="B118" s="448" t="s">
        <v>57</v>
      </c>
      <c r="C118" s="56" t="s">
        <v>58</v>
      </c>
      <c r="D118" s="56" t="s">
        <v>58</v>
      </c>
      <c r="E118" s="56" t="s">
        <v>58</v>
      </c>
      <c r="F118" s="135" t="s">
        <v>58</v>
      </c>
      <c r="G118" s="200"/>
    </row>
    <row r="119" spans="1:7" ht="12.75" customHeight="1" x14ac:dyDescent="0.2">
      <c r="A119" s="437"/>
      <c r="B119" s="448"/>
      <c r="C119" s="56" t="s">
        <v>58</v>
      </c>
      <c r="D119" s="56" t="s">
        <v>58</v>
      </c>
      <c r="E119" s="56" t="s">
        <v>58</v>
      </c>
      <c r="F119" s="135" t="s">
        <v>58</v>
      </c>
      <c r="G119" s="200"/>
    </row>
    <row r="120" spans="1:7" ht="24" x14ac:dyDescent="0.2">
      <c r="A120" s="437"/>
      <c r="B120" s="320" t="s">
        <v>183</v>
      </c>
      <c r="C120" s="56"/>
      <c r="D120" s="56"/>
      <c r="E120" s="56"/>
      <c r="F120" s="135"/>
      <c r="G120" s="200"/>
    </row>
    <row r="121" spans="1:7" ht="12.75" customHeight="1" x14ac:dyDescent="0.2">
      <c r="A121" s="437"/>
      <c r="B121" s="320" t="s">
        <v>184</v>
      </c>
      <c r="C121" s="56"/>
      <c r="D121" s="56"/>
      <c r="E121" s="56"/>
      <c r="F121" s="135"/>
      <c r="G121" s="200"/>
    </row>
    <row r="122" spans="1:7" ht="12.75" customHeight="1" x14ac:dyDescent="0.2">
      <c r="A122" s="437"/>
      <c r="B122" s="320" t="s">
        <v>185</v>
      </c>
      <c r="C122" s="56"/>
      <c r="D122" s="56"/>
      <c r="E122" s="56"/>
      <c r="F122" s="135"/>
      <c r="G122" s="200"/>
    </row>
    <row r="123" spans="1:7" ht="12.75" customHeight="1" x14ac:dyDescent="0.2">
      <c r="A123" s="437"/>
      <c r="B123" s="320" t="s">
        <v>186</v>
      </c>
      <c r="C123" s="48" t="s">
        <v>31</v>
      </c>
      <c r="D123" s="48" t="s">
        <v>31</v>
      </c>
      <c r="E123" s="48" t="s">
        <v>31</v>
      </c>
      <c r="F123" s="50" t="s">
        <v>31</v>
      </c>
      <c r="G123" s="200"/>
    </row>
    <row r="124" spans="1:7" ht="12.75" customHeight="1" thickBot="1" x14ac:dyDescent="0.25">
      <c r="A124" s="438"/>
      <c r="B124" s="323" t="s">
        <v>187</v>
      </c>
      <c r="C124" s="49"/>
      <c r="D124" s="49"/>
      <c r="E124" s="49"/>
      <c r="F124" s="51"/>
      <c r="G124" s="200"/>
    </row>
    <row r="125" spans="1:7" ht="13.5" thickBot="1" x14ac:dyDescent="0.25">
      <c r="A125" s="205"/>
      <c r="B125" s="40"/>
      <c r="C125" s="38"/>
      <c r="D125" s="38"/>
      <c r="E125" s="38"/>
      <c r="F125" s="38"/>
      <c r="G125" s="200"/>
    </row>
    <row r="126" spans="1:7" ht="36" customHeight="1" x14ac:dyDescent="0.2">
      <c r="A126" s="436" t="s">
        <v>188</v>
      </c>
      <c r="B126" s="136" t="s">
        <v>189</v>
      </c>
      <c r="C126" s="452"/>
      <c r="D126" s="452"/>
      <c r="E126" s="452"/>
      <c r="F126" s="453"/>
      <c r="G126" s="200"/>
    </row>
    <row r="127" spans="1:7" x14ac:dyDescent="0.2">
      <c r="A127" s="437"/>
      <c r="B127" s="137" t="s">
        <v>190</v>
      </c>
      <c r="C127" s="454"/>
      <c r="D127" s="454"/>
      <c r="E127" s="454"/>
      <c r="F127" s="455"/>
      <c r="G127" s="200"/>
    </row>
    <row r="128" spans="1:7" x14ac:dyDescent="0.2">
      <c r="A128" s="437"/>
      <c r="B128" s="137" t="s">
        <v>191</v>
      </c>
      <c r="C128" s="454"/>
      <c r="D128" s="454"/>
      <c r="E128" s="454"/>
      <c r="F128" s="455"/>
      <c r="G128" s="200"/>
    </row>
    <row r="129" spans="1:7" ht="12.75" customHeight="1" x14ac:dyDescent="0.2">
      <c r="A129" s="437"/>
      <c r="B129" s="448" t="s">
        <v>192</v>
      </c>
      <c r="C129" s="449"/>
      <c r="D129" s="449"/>
      <c r="E129" s="456"/>
      <c r="F129" s="457"/>
      <c r="G129" s="200"/>
    </row>
    <row r="130" spans="1:7" x14ac:dyDescent="0.2">
      <c r="A130" s="437"/>
      <c r="B130" s="448" t="s">
        <v>193</v>
      </c>
      <c r="C130" s="439" t="s">
        <v>194</v>
      </c>
      <c r="D130" s="439"/>
      <c r="E130" s="496" t="s">
        <v>195</v>
      </c>
      <c r="F130" s="497"/>
      <c r="G130" s="200"/>
    </row>
    <row r="131" spans="1:7" x14ac:dyDescent="0.2">
      <c r="A131" s="437"/>
      <c r="B131" s="448"/>
      <c r="C131" s="439" t="s">
        <v>194</v>
      </c>
      <c r="D131" s="439"/>
      <c r="E131" s="496" t="s">
        <v>195</v>
      </c>
      <c r="F131" s="497"/>
      <c r="G131" s="200"/>
    </row>
    <row r="132" spans="1:7" x14ac:dyDescent="0.2">
      <c r="A132" s="437"/>
      <c r="B132" s="448"/>
      <c r="C132" s="439" t="s">
        <v>194</v>
      </c>
      <c r="D132" s="439"/>
      <c r="E132" s="496" t="s">
        <v>195</v>
      </c>
      <c r="F132" s="497"/>
      <c r="G132" s="200"/>
    </row>
    <row r="133" spans="1:7" x14ac:dyDescent="0.2">
      <c r="A133" s="437"/>
      <c r="B133" s="448"/>
      <c r="C133" s="439" t="s">
        <v>194</v>
      </c>
      <c r="D133" s="439"/>
      <c r="E133" s="496" t="s">
        <v>195</v>
      </c>
      <c r="F133" s="497"/>
      <c r="G133" s="200"/>
    </row>
    <row r="134" spans="1:7" x14ac:dyDescent="0.2">
      <c r="A134" s="437"/>
      <c r="B134" s="448"/>
      <c r="C134" s="439" t="s">
        <v>194</v>
      </c>
      <c r="D134" s="439"/>
      <c r="E134" s="496" t="s">
        <v>195</v>
      </c>
      <c r="F134" s="497"/>
      <c r="G134" s="200"/>
    </row>
    <row r="135" spans="1:7" x14ac:dyDescent="0.2">
      <c r="A135" s="437"/>
      <c r="B135" s="320" t="s">
        <v>196</v>
      </c>
      <c r="C135" s="128"/>
      <c r="D135" s="126" t="s">
        <v>197</v>
      </c>
      <c r="E135" s="127"/>
      <c r="F135" s="138"/>
      <c r="G135" s="200"/>
    </row>
    <row r="136" spans="1:7" ht="13.5" thickBot="1" x14ac:dyDescent="0.25">
      <c r="A136" s="438"/>
      <c r="B136" s="323" t="s">
        <v>198</v>
      </c>
      <c r="C136" s="450"/>
      <c r="D136" s="450"/>
      <c r="E136" s="450"/>
      <c r="F136" s="451"/>
      <c r="G136" s="200"/>
    </row>
    <row r="137" spans="1:7" customFormat="1" ht="13.5" thickBot="1" x14ac:dyDescent="0.25">
      <c r="A137" s="206"/>
      <c r="G137" s="203"/>
    </row>
    <row r="138" spans="1:7" x14ac:dyDescent="0.2">
      <c r="A138" s="432" t="s">
        <v>199</v>
      </c>
      <c r="B138" s="144" t="s">
        <v>200</v>
      </c>
      <c r="C138" s="142" t="s">
        <v>201</v>
      </c>
      <c r="D138" s="142" t="s">
        <v>202</v>
      </c>
      <c r="E138" s="142" t="s">
        <v>203</v>
      </c>
      <c r="F138" s="143" t="s">
        <v>204</v>
      </c>
      <c r="G138" s="143" t="s">
        <v>205</v>
      </c>
    </row>
    <row r="139" spans="1:7" x14ac:dyDescent="0.2">
      <c r="A139" s="433"/>
      <c r="B139" s="41" t="s">
        <v>206</v>
      </c>
      <c r="C139" s="56" t="s">
        <v>31</v>
      </c>
      <c r="D139" s="328" t="s">
        <v>207</v>
      </c>
      <c r="E139" s="328" t="s">
        <v>208</v>
      </c>
      <c r="F139" s="329"/>
      <c r="G139" s="329"/>
    </row>
    <row r="140" spans="1:7" x14ac:dyDescent="0.2">
      <c r="A140" s="433"/>
      <c r="B140" s="41" t="s">
        <v>209</v>
      </c>
      <c r="C140" s="56" t="s">
        <v>31</v>
      </c>
      <c r="D140" s="328"/>
      <c r="E140" s="328"/>
      <c r="F140" s="329"/>
      <c r="G140" s="329"/>
    </row>
    <row r="141" spans="1:7" ht="24" x14ac:dyDescent="0.2">
      <c r="A141" s="433"/>
      <c r="B141" s="41" t="s">
        <v>210</v>
      </c>
      <c r="C141" s="56" t="s">
        <v>31</v>
      </c>
      <c r="D141" s="328" t="s">
        <v>211</v>
      </c>
      <c r="E141" s="328" t="s">
        <v>208</v>
      </c>
      <c r="F141" s="329"/>
      <c r="G141" s="329"/>
    </row>
    <row r="142" spans="1:7" x14ac:dyDescent="0.2">
      <c r="A142" s="433"/>
      <c r="B142" s="41" t="s">
        <v>95</v>
      </c>
      <c r="C142" s="56" t="s">
        <v>31</v>
      </c>
      <c r="D142" s="328"/>
      <c r="E142" s="328"/>
      <c r="F142" s="329"/>
      <c r="G142" s="329"/>
    </row>
    <row r="143" spans="1:7" x14ac:dyDescent="0.2">
      <c r="A143" s="433"/>
      <c r="B143" s="41" t="s">
        <v>95</v>
      </c>
      <c r="C143" s="56" t="s">
        <v>31</v>
      </c>
      <c r="D143" s="328"/>
      <c r="E143" s="328"/>
      <c r="F143" s="329"/>
      <c r="G143" s="329"/>
    </row>
    <row r="144" spans="1:7" ht="13.5" thickBot="1" x14ac:dyDescent="0.25">
      <c r="A144" s="434"/>
      <c r="B144" s="42" t="s">
        <v>95</v>
      </c>
      <c r="C144" s="197" t="s">
        <v>31</v>
      </c>
      <c r="D144" s="326"/>
      <c r="E144" s="326"/>
      <c r="F144" s="327"/>
      <c r="G144" s="327"/>
    </row>
    <row r="145" spans="1:7" ht="13.5" thickBot="1" x14ac:dyDescent="0.25">
      <c r="A145" s="205"/>
      <c r="B145" s="40"/>
      <c r="C145" s="38"/>
      <c r="D145" s="38"/>
      <c r="E145" s="38"/>
      <c r="F145" s="38"/>
      <c r="G145" s="200"/>
    </row>
    <row r="146" spans="1:7" ht="12.75" customHeight="1" thickBot="1" x14ac:dyDescent="0.25">
      <c r="A146" s="458" t="s">
        <v>212</v>
      </c>
      <c r="B146" s="279" t="s">
        <v>213</v>
      </c>
      <c r="C146" s="280" t="s">
        <v>31</v>
      </c>
      <c r="D146" s="281"/>
      <c r="E146"/>
      <c r="F146"/>
      <c r="G146" s="200"/>
    </row>
    <row r="147" spans="1:7" x14ac:dyDescent="0.2">
      <c r="A147" s="459"/>
      <c r="B147" s="325" t="s">
        <v>214</v>
      </c>
      <c r="C147" s="435"/>
      <c r="D147" s="435"/>
      <c r="E147" s="198" t="s">
        <v>215</v>
      </c>
      <c r="F147" s="141"/>
      <c r="G147" s="200"/>
    </row>
    <row r="148" spans="1:7" x14ac:dyDescent="0.2">
      <c r="A148" s="459"/>
      <c r="B148" s="325" t="s">
        <v>216</v>
      </c>
      <c r="C148" s="465" t="s">
        <v>31</v>
      </c>
      <c r="D148" s="466"/>
      <c r="E148" s="126" t="s">
        <v>215</v>
      </c>
      <c r="F148" s="278"/>
      <c r="G148" s="200"/>
    </row>
    <row r="149" spans="1:7" x14ac:dyDescent="0.2">
      <c r="A149" s="459"/>
      <c r="B149" s="325" t="s">
        <v>217</v>
      </c>
      <c r="C149" s="461"/>
      <c r="D149" s="461"/>
      <c r="E149" s="461"/>
      <c r="F149" s="462"/>
      <c r="G149" s="200"/>
    </row>
    <row r="150" spans="1:7" x14ac:dyDescent="0.2">
      <c r="A150" s="459"/>
      <c r="B150" s="325" t="s">
        <v>218</v>
      </c>
      <c r="C150" s="461"/>
      <c r="D150" s="461"/>
      <c r="E150" s="461"/>
      <c r="F150" s="462"/>
      <c r="G150" s="200"/>
    </row>
    <row r="151" spans="1:7" x14ac:dyDescent="0.2">
      <c r="A151" s="459"/>
      <c r="B151" s="325" t="s">
        <v>219</v>
      </c>
      <c r="C151" s="461"/>
      <c r="D151" s="461"/>
      <c r="E151" s="461"/>
      <c r="F151" s="462"/>
      <c r="G151" s="200"/>
    </row>
    <row r="152" spans="1:7" x14ac:dyDescent="0.2">
      <c r="A152" s="459"/>
      <c r="B152" s="325" t="s">
        <v>220</v>
      </c>
      <c r="C152" s="461"/>
      <c r="D152" s="461"/>
      <c r="E152" s="461"/>
      <c r="F152" s="462"/>
      <c r="G152" s="200"/>
    </row>
    <row r="153" spans="1:7" x14ac:dyDescent="0.2">
      <c r="A153" s="459"/>
      <c r="B153" s="325" t="s">
        <v>221</v>
      </c>
      <c r="C153" s="461"/>
      <c r="D153" s="461"/>
      <c r="E153" s="461"/>
      <c r="F153" s="462"/>
      <c r="G153" s="200"/>
    </row>
    <row r="154" spans="1:7" x14ac:dyDescent="0.2">
      <c r="A154" s="459"/>
      <c r="B154" s="325" t="s">
        <v>222</v>
      </c>
      <c r="C154" s="461"/>
      <c r="D154" s="461"/>
      <c r="E154" s="461"/>
      <c r="F154" s="462"/>
      <c r="G154" s="200"/>
    </row>
    <row r="155" spans="1:7" x14ac:dyDescent="0.2">
      <c r="A155" s="459"/>
      <c r="B155" s="325" t="s">
        <v>222</v>
      </c>
      <c r="C155" s="461"/>
      <c r="D155" s="461"/>
      <c r="E155" s="461"/>
      <c r="F155" s="462"/>
      <c r="G155" s="200"/>
    </row>
    <row r="156" spans="1:7" ht="13.5" thickBot="1" x14ac:dyDescent="0.25">
      <c r="A156" s="460"/>
      <c r="B156" s="324" t="s">
        <v>223</v>
      </c>
      <c r="C156" s="463"/>
      <c r="D156" s="463"/>
      <c r="E156" s="463"/>
      <c r="F156" s="464"/>
      <c r="G156" s="200"/>
    </row>
    <row r="157" spans="1:7" ht="13.5" thickBot="1" x14ac:dyDescent="0.25">
      <c r="A157" s="205"/>
      <c r="B157" s="40"/>
      <c r="C157" s="38"/>
      <c r="D157" s="38"/>
      <c r="E157" s="38"/>
      <c r="F157" s="38"/>
      <c r="G157" s="200"/>
    </row>
    <row r="158" spans="1:7" ht="24" x14ac:dyDescent="0.2">
      <c r="A158" s="436" t="s">
        <v>224</v>
      </c>
      <c r="B158" s="39" t="s">
        <v>225</v>
      </c>
      <c r="C158" s="480"/>
      <c r="D158" s="480"/>
      <c r="E158" s="480"/>
      <c r="F158" s="481"/>
      <c r="G158" s="200"/>
    </row>
    <row r="159" spans="1:7" x14ac:dyDescent="0.2">
      <c r="A159" s="437"/>
      <c r="B159" s="320" t="s">
        <v>226</v>
      </c>
      <c r="C159" s="482"/>
      <c r="D159" s="482"/>
      <c r="E159" s="482"/>
      <c r="F159" s="483"/>
      <c r="G159" s="200"/>
    </row>
    <row r="160" spans="1:7" x14ac:dyDescent="0.2">
      <c r="A160" s="437"/>
      <c r="B160" s="320" t="s">
        <v>227</v>
      </c>
      <c r="C160" s="129" t="s">
        <v>228</v>
      </c>
      <c r="D160" s="330"/>
      <c r="E160" s="129" t="s">
        <v>229</v>
      </c>
      <c r="F160" s="331"/>
      <c r="G160" s="200"/>
    </row>
    <row r="161" spans="1:7" x14ac:dyDescent="0.2">
      <c r="A161" s="437"/>
      <c r="B161" s="320" t="s">
        <v>230</v>
      </c>
      <c r="C161" s="129" t="s">
        <v>228</v>
      </c>
      <c r="D161" s="330"/>
      <c r="E161" s="129" t="s">
        <v>229</v>
      </c>
      <c r="F161" s="331"/>
      <c r="G161" s="200"/>
    </row>
    <row r="162" spans="1:7" x14ac:dyDescent="0.2">
      <c r="A162" s="437"/>
      <c r="B162" s="320" t="s">
        <v>231</v>
      </c>
      <c r="C162" s="482"/>
      <c r="D162" s="482"/>
      <c r="E162" s="482"/>
      <c r="F162" s="483"/>
      <c r="G162" s="200"/>
    </row>
    <row r="163" spans="1:7" ht="24" x14ac:dyDescent="0.2">
      <c r="A163" s="437"/>
      <c r="B163" s="320" t="s">
        <v>232</v>
      </c>
      <c r="C163" s="129" t="s">
        <v>233</v>
      </c>
      <c r="D163" s="330"/>
      <c r="E163" s="129" t="s">
        <v>234</v>
      </c>
      <c r="F163" s="331"/>
      <c r="G163" s="200"/>
    </row>
    <row r="164" spans="1:7" ht="24" x14ac:dyDescent="0.2">
      <c r="A164" s="437"/>
      <c r="B164" s="320" t="s">
        <v>235</v>
      </c>
      <c r="C164" s="456"/>
      <c r="D164" s="456"/>
      <c r="E164" s="456"/>
      <c r="F164" s="457"/>
      <c r="G164" s="200"/>
    </row>
    <row r="165" spans="1:7" ht="13.5" thickBot="1" x14ac:dyDescent="0.25">
      <c r="A165" s="438"/>
      <c r="B165" s="323" t="s">
        <v>236</v>
      </c>
      <c r="C165" s="139" t="s">
        <v>31</v>
      </c>
      <c r="D165" s="140" t="s">
        <v>237</v>
      </c>
      <c r="E165" s="450"/>
      <c r="F165" s="451"/>
      <c r="G165" s="200"/>
    </row>
    <row r="166" spans="1:7" ht="13.5" thickBot="1" x14ac:dyDescent="0.25">
      <c r="A166" s="205"/>
      <c r="B166" s="40"/>
      <c r="C166" s="38"/>
      <c r="D166" s="38"/>
      <c r="E166" s="38"/>
      <c r="F166" s="38"/>
      <c r="G166" s="200"/>
    </row>
    <row r="167" spans="1:7" ht="12.75" customHeight="1" x14ac:dyDescent="0.2">
      <c r="A167" s="467" t="s">
        <v>238</v>
      </c>
      <c r="B167" s="207"/>
      <c r="C167" s="54" t="s">
        <v>62</v>
      </c>
      <c r="D167" s="55" t="s">
        <v>81</v>
      </c>
      <c r="E167" s="55" t="s">
        <v>239</v>
      </c>
      <c r="F167" s="55" t="s">
        <v>240</v>
      </c>
      <c r="G167" s="200"/>
    </row>
    <row r="168" spans="1:7" ht="29.25" customHeight="1" thickBot="1" x14ac:dyDescent="0.25">
      <c r="A168" s="468"/>
      <c r="B168" s="41" t="s">
        <v>241</v>
      </c>
      <c r="C168" s="211"/>
      <c r="D168" s="212"/>
      <c r="E168" s="212"/>
      <c r="F168" s="212"/>
      <c r="G168" s="200"/>
    </row>
    <row r="169" spans="1:7" ht="13.5" thickBot="1" x14ac:dyDescent="0.25">
      <c r="A169" s="251"/>
      <c r="B169" s="252"/>
      <c r="C169" s="253"/>
      <c r="D169" s="254"/>
      <c r="E169" s="254"/>
      <c r="F169" s="254"/>
      <c r="G169" s="208"/>
    </row>
  </sheetData>
  <sheetProtection formatCells="0" selectLockedCells="1"/>
  <sortState xmlns:xlrd2="http://schemas.microsoft.com/office/spreadsheetml/2017/richdata2" ref="L3:L8">
    <sortCondition ref="L3"/>
  </sortState>
  <mergeCells count="113">
    <mergeCell ref="A5:A25"/>
    <mergeCell ref="C16:F16"/>
    <mergeCell ref="C20:F20"/>
    <mergeCell ref="C19:F19"/>
    <mergeCell ref="C44:F44"/>
    <mergeCell ref="A83:A87"/>
    <mergeCell ref="C85:F85"/>
    <mergeCell ref="A113:A124"/>
    <mergeCell ref="C50:F50"/>
    <mergeCell ref="C51:F51"/>
    <mergeCell ref="C52:F52"/>
    <mergeCell ref="C54:F54"/>
    <mergeCell ref="C55:F55"/>
    <mergeCell ref="C56:F56"/>
    <mergeCell ref="C57:F57"/>
    <mergeCell ref="C58:F58"/>
    <mergeCell ref="C59:F59"/>
    <mergeCell ref="A89:A111"/>
    <mergeCell ref="C60:F60"/>
    <mergeCell ref="C35:F35"/>
    <mergeCell ref="C39:F39"/>
    <mergeCell ref="C40:F40"/>
    <mergeCell ref="C41:F41"/>
    <mergeCell ref="C47:F47"/>
    <mergeCell ref="C49:F49"/>
    <mergeCell ref="A27:A36"/>
    <mergeCell ref="A49:A65"/>
    <mergeCell ref="C36:F36"/>
    <mergeCell ref="E134:F134"/>
    <mergeCell ref="E130:F130"/>
    <mergeCell ref="E131:F131"/>
    <mergeCell ref="E132:F132"/>
    <mergeCell ref="E133:F133"/>
    <mergeCell ref="C53:F53"/>
    <mergeCell ref="A1:G1"/>
    <mergeCell ref="A38:A47"/>
    <mergeCell ref="D18:F18"/>
    <mergeCell ref="C5:F5"/>
    <mergeCell ref="C6:F6"/>
    <mergeCell ref="C7:F7"/>
    <mergeCell ref="C8:F8"/>
    <mergeCell ref="C9:F9"/>
    <mergeCell ref="C11:F11"/>
    <mergeCell ref="C12:F12"/>
    <mergeCell ref="C13:F13"/>
    <mergeCell ref="C14:F14"/>
    <mergeCell ref="C15:F15"/>
    <mergeCell ref="C17:F17"/>
    <mergeCell ref="C46:F46"/>
    <mergeCell ref="C23:F23"/>
    <mergeCell ref="C43:F43"/>
    <mergeCell ref="C38:F38"/>
    <mergeCell ref="C45:F45"/>
    <mergeCell ref="C34:F34"/>
    <mergeCell ref="C10:F10"/>
    <mergeCell ref="C42:F42"/>
    <mergeCell ref="C31:F31"/>
    <mergeCell ref="C3:F3"/>
    <mergeCell ref="A167:A168"/>
    <mergeCell ref="D21:F21"/>
    <mergeCell ref="A67:A81"/>
    <mergeCell ref="B118:B119"/>
    <mergeCell ref="D104:E104"/>
    <mergeCell ref="B108:B109"/>
    <mergeCell ref="B111:D111"/>
    <mergeCell ref="C27:F27"/>
    <mergeCell ref="C28:F28"/>
    <mergeCell ref="C29:F29"/>
    <mergeCell ref="C30:F30"/>
    <mergeCell ref="C32:F32"/>
    <mergeCell ref="C33:F33"/>
    <mergeCell ref="C130:D130"/>
    <mergeCell ref="C24:F24"/>
    <mergeCell ref="C22:F22"/>
    <mergeCell ref="B130:B134"/>
    <mergeCell ref="C131:D131"/>
    <mergeCell ref="C132:D132"/>
    <mergeCell ref="C133:D133"/>
    <mergeCell ref="A158:A165"/>
    <mergeCell ref="C158:F158"/>
    <mergeCell ref="C159:F159"/>
    <mergeCell ref="C162:F162"/>
    <mergeCell ref="E165:F165"/>
    <mergeCell ref="C164:F164"/>
    <mergeCell ref="A146:A156"/>
    <mergeCell ref="C149:F149"/>
    <mergeCell ref="C150:F150"/>
    <mergeCell ref="C151:F151"/>
    <mergeCell ref="C152:F152"/>
    <mergeCell ref="C153:F153"/>
    <mergeCell ref="C154:F154"/>
    <mergeCell ref="C155:F155"/>
    <mergeCell ref="C156:F156"/>
    <mergeCell ref="C148:D148"/>
    <mergeCell ref="A138:A144"/>
    <mergeCell ref="C147:D147"/>
    <mergeCell ref="A126:A136"/>
    <mergeCell ref="C134:D134"/>
    <mergeCell ref="C86:F86"/>
    <mergeCell ref="C87:F87"/>
    <mergeCell ref="C63:F63"/>
    <mergeCell ref="C64:F64"/>
    <mergeCell ref="C61:F61"/>
    <mergeCell ref="C65:F65"/>
    <mergeCell ref="B110:D110"/>
    <mergeCell ref="C136:F136"/>
    <mergeCell ref="C126:F126"/>
    <mergeCell ref="C127:F127"/>
    <mergeCell ref="C128:F128"/>
    <mergeCell ref="B129:D129"/>
    <mergeCell ref="E129:F129"/>
    <mergeCell ref="C84:F84"/>
    <mergeCell ref="C62:F62"/>
  </mergeCells>
  <phoneticPr fontId="2" type="noConversion"/>
  <conditionalFormatting sqref="C105:F107 F104 F108:F111 D108:D109 C120:F122 C114:F117 C124:F124 C90:F103 C68:F80 C19:F20 C22:F24 C25 C38:F38 C27:C30 D28:F30 D86:F87 C84:C87 C45:F47 C39:C41 C5:F17 C43:C44 C32:F36 C49:F65">
    <cfRule type="containsBlanks" dxfId="578" priority="72">
      <formula>LEN(TRIM(C5))=0</formula>
    </cfRule>
  </conditionalFormatting>
  <conditionalFormatting sqref="C104 E110:E111 C118:F124 C139:C144 C101:F101 C18 C21">
    <cfRule type="containsText" dxfId="577" priority="69" operator="containsText" text="Select">
      <formula>NOT(ISERROR(SEARCH("Select",C18)))</formula>
    </cfRule>
  </conditionalFormatting>
  <conditionalFormatting sqref="G95:G97">
    <cfRule type="containsText" dxfId="576" priority="41" operator="containsText" text="year">
      <formula>NOT(ISERROR(SEARCH("year",G95)))</formula>
    </cfRule>
  </conditionalFormatting>
  <conditionalFormatting sqref="C130:D134">
    <cfRule type="containsText" dxfId="575" priority="14" operator="containsText" text="supplier">
      <formula>NOT(ISERROR(SEARCH("supplier",C130)))</formula>
    </cfRule>
  </conditionalFormatting>
  <conditionalFormatting sqref="E130:F134">
    <cfRule type="containsText" dxfId="574" priority="13" operator="containsText" text="product">
      <formula>NOT(ISERROR(SEARCH("product",E130)))</formula>
    </cfRule>
  </conditionalFormatting>
  <conditionalFormatting sqref="B142:B144">
    <cfRule type="containsText" dxfId="573" priority="11" operator="containsText" text="other">
      <formula>NOT(ISERROR(SEARCH("other",B142)))</formula>
    </cfRule>
  </conditionalFormatting>
  <conditionalFormatting sqref="D139">
    <cfRule type="containsText" dxfId="572" priority="10" operator="containsText" text="QI">
      <formula>NOT(ISERROR(SEARCH("QI",D139)))</formula>
    </cfRule>
  </conditionalFormatting>
  <conditionalFormatting sqref="E139 E141">
    <cfRule type="containsText" dxfId="571" priority="9" operator="containsText" text="6 month">
      <formula>NOT(ISERROR(SEARCH("6 month",E139)))</formula>
    </cfRule>
  </conditionalFormatting>
  <conditionalFormatting sqref="D141">
    <cfRule type="containsText" dxfId="570" priority="7" operator="containsText" text="12 months">
      <formula>NOT(ISERROR(SEARCH("12 months",D141)))</formula>
    </cfRule>
  </conditionalFormatting>
  <conditionalFormatting sqref="C25:F25">
    <cfRule type="containsText" dxfId="569" priority="5" operator="containsText" text="required">
      <formula>NOT(ISERROR(SEARCH("required",C25)))</formula>
    </cfRule>
    <cfRule type="containsText" dxfId="568" priority="6" operator="containsText" text="optional">
      <formula>NOT(ISERROR(SEARCH("optional",C25)))</formula>
    </cfRule>
  </conditionalFormatting>
  <conditionalFormatting sqref="C42">
    <cfRule type="containsBlanks" dxfId="567" priority="2">
      <formula>LEN(TRIM(C42))=0</formula>
    </cfRule>
  </conditionalFormatting>
  <conditionalFormatting sqref="C31">
    <cfRule type="containsBlanks" dxfId="566" priority="1">
      <formula>LEN(TRIM(C31))=0</formula>
    </cfRule>
  </conditionalFormatting>
  <dataValidations count="6">
    <dataValidation type="list" allowBlank="1" showInputMessage="1" showErrorMessage="1" sqref="C118:F119" xr:uid="{00000000-0002-0000-0100-000000000000}">
      <formula1>$L$2:$L$18</formula1>
    </dataValidation>
    <dataValidation type="list" allowBlank="1" showInputMessage="1" showErrorMessage="1" sqref="C104 C123:F123 E110:E111 C101:F101 C165 C139:C144 C148" xr:uid="{00000000-0002-0000-0100-000001000000}">
      <formula1>"Select One, Yes, No"</formula1>
    </dataValidation>
    <dataValidation type="list" allowBlank="1" showInputMessage="1" showErrorMessage="1" sqref="C146" xr:uid="{00000000-0002-0000-0100-000002000000}">
      <formula1>"Select One, Own fleet, Commercial Carriers, Contracted Carrier"</formula1>
    </dataValidation>
    <dataValidation type="list" allowBlank="1" showInputMessage="1" showErrorMessage="1" sqref="C18" xr:uid="{00000000-0002-0000-0100-000003000000}">
      <formula1>$K$2:$K$17</formula1>
    </dataValidation>
    <dataValidation type="list" allowBlank="1" showInputMessage="1" showErrorMessage="1" sqref="C21" xr:uid="{00000000-0002-0000-0100-000004000000}">
      <formula1>"Select One, No,Yes, N/A"</formula1>
    </dataValidation>
    <dataValidation allowBlank="1" showInputMessage="1" showErrorMessage="1" sqref="C147:D147 C150:C156" xr:uid="{00000000-0002-0000-0100-000005000000}"/>
  </dataValidations>
  <printOptions horizontalCentered="1"/>
  <pageMargins left="0.39370078740157499" right="0.23622047244094499" top="0.93110236199999996" bottom="0.59055118110236204" header="0.39370078740157499" footer="0.511811023622047"/>
  <pageSetup paperSize="9" scale="75" orientation="portrait" r:id="rId1"/>
  <headerFooter alignWithMargins="0">
    <oddFooter>&amp;LPage &amp;P of &amp;N&amp;R&amp;9&amp;F, &amp;A</oddFooter>
  </headerFooter>
  <rowBreaks count="1" manualBreakCount="1">
    <brk id="156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92AC5E-476A-4524-B854-C915BFA9D79D}">
  <dimension ref="A1:F246"/>
  <sheetViews>
    <sheetView zoomScaleNormal="100" workbookViewId="0">
      <selection activeCell="B29" sqref="B29"/>
    </sheetView>
  </sheetViews>
  <sheetFormatPr defaultRowHeight="12.75" x14ac:dyDescent="0.2"/>
  <cols>
    <col min="1" max="1" width="33.5703125" customWidth="1"/>
    <col min="2" max="2" width="35.28515625" customWidth="1"/>
    <col min="3" max="5" width="26.140625" customWidth="1"/>
    <col min="6" max="6" width="14.5703125" customWidth="1"/>
  </cols>
  <sheetData>
    <row r="1" spans="1:4" ht="20.25" x14ac:dyDescent="0.3">
      <c r="A1" s="362" t="s">
        <v>242</v>
      </c>
    </row>
    <row r="3" spans="1:4" x14ac:dyDescent="0.2">
      <c r="A3" s="349" t="s">
        <v>243</v>
      </c>
      <c r="B3" s="379">
        <f>Company</f>
        <v>0</v>
      </c>
      <c r="C3" s="348"/>
    </row>
    <row r="4" spans="1:4" x14ac:dyDescent="0.2">
      <c r="A4" s="349" t="s">
        <v>244</v>
      </c>
      <c r="B4" s="379">
        <f>DUNS</f>
        <v>0</v>
      </c>
      <c r="C4" s="348"/>
    </row>
    <row r="5" spans="1:4" x14ac:dyDescent="0.2">
      <c r="A5" s="349" t="s">
        <v>245</v>
      </c>
      <c r="B5" s="379">
        <f>'General Supplier Profile'!C74</f>
        <v>0</v>
      </c>
    </row>
    <row r="6" spans="1:4" x14ac:dyDescent="0.2">
      <c r="A6" s="349" t="str">
        <f>'General Supplier Profile'!D67</f>
        <v>Email</v>
      </c>
      <c r="B6" s="379">
        <f>'General Supplier Profile'!D74</f>
        <v>0</v>
      </c>
    </row>
    <row r="7" spans="1:4" x14ac:dyDescent="0.2">
      <c r="A7" s="349" t="str">
        <f>'General Supplier Profile'!E67</f>
        <v>Direct Phone</v>
      </c>
      <c r="B7" s="379">
        <f>'General Supplier Profile'!E74</f>
        <v>0</v>
      </c>
    </row>
    <row r="8" spans="1:4" x14ac:dyDescent="0.2">
      <c r="A8" s="350" t="str">
        <f>'General Supplier Profile'!F67</f>
        <v>Mobile phone</v>
      </c>
      <c r="B8" s="379">
        <f>'General Supplier Profile'!F74</f>
        <v>0</v>
      </c>
    </row>
    <row r="9" spans="1:4" x14ac:dyDescent="0.2">
      <c r="A9" s="349" t="s">
        <v>246</v>
      </c>
      <c r="B9" s="379">
        <f>'General Supplier Profile'!C39</f>
        <v>0</v>
      </c>
    </row>
    <row r="10" spans="1:4" x14ac:dyDescent="0.2">
      <c r="A10" s="350" t="str">
        <f>'General Supplier Profile'!B40</f>
        <v>Street 2</v>
      </c>
      <c r="B10" s="379">
        <f>'General Supplier Profile'!C40</f>
        <v>0</v>
      </c>
    </row>
    <row r="11" spans="1:4" ht="15" x14ac:dyDescent="0.25">
      <c r="A11" s="350" t="str">
        <f>'General Supplier Profile'!B41</f>
        <v>City</v>
      </c>
      <c r="B11" s="379">
        <f>'General Supplier Profile'!C41</f>
        <v>0</v>
      </c>
      <c r="D11" s="361" t="s">
        <v>247</v>
      </c>
    </row>
    <row r="12" spans="1:4" x14ac:dyDescent="0.2">
      <c r="A12" s="350" t="str">
        <f>'General Supplier Profile'!B42</f>
        <v>State</v>
      </c>
      <c r="B12" s="379">
        <f>'General Supplier Profile'!C42</f>
        <v>0</v>
      </c>
    </row>
    <row r="13" spans="1:4" x14ac:dyDescent="0.2">
      <c r="A13" s="350" t="str">
        <f>'General Supplier Profile'!B43</f>
        <v>Zip</v>
      </c>
      <c r="B13" s="379">
        <f>'General Supplier Profile'!C43</f>
        <v>0</v>
      </c>
      <c r="D13" s="504" t="s">
        <v>248</v>
      </c>
    </row>
    <row r="14" spans="1:4" ht="13.5" thickBot="1" x14ac:dyDescent="0.25">
      <c r="A14" s="350" t="str">
        <f>'General Supplier Profile'!B44</f>
        <v>Country</v>
      </c>
      <c r="B14" s="379">
        <f>'General Supplier Profile'!C44</f>
        <v>0</v>
      </c>
      <c r="D14" s="505"/>
    </row>
    <row r="15" spans="1:4" ht="15" x14ac:dyDescent="0.2">
      <c r="A15" s="365" t="s">
        <v>249</v>
      </c>
      <c r="B15" s="357"/>
      <c r="D15" s="358"/>
    </row>
    <row r="16" spans="1:4" x14ac:dyDescent="0.2">
      <c r="A16" s="366" t="s">
        <v>250</v>
      </c>
      <c r="B16" s="359" t="s">
        <v>31</v>
      </c>
      <c r="C16" s="363"/>
      <c r="D16" s="506" t="s">
        <v>251</v>
      </c>
    </row>
    <row r="17" spans="1:6" x14ac:dyDescent="0.2">
      <c r="A17" s="366" t="s">
        <v>252</v>
      </c>
      <c r="B17" s="359" t="s">
        <v>31</v>
      </c>
      <c r="C17" s="363"/>
      <c r="D17" s="507"/>
    </row>
    <row r="18" spans="1:6" ht="15" x14ac:dyDescent="0.2">
      <c r="A18" s="366" t="s">
        <v>253</v>
      </c>
      <c r="B18" s="359" t="s">
        <v>31</v>
      </c>
      <c r="D18" s="358"/>
    </row>
    <row r="19" spans="1:6" x14ac:dyDescent="0.2">
      <c r="A19" s="366" t="s">
        <v>254</v>
      </c>
      <c r="B19" s="359" t="s">
        <v>31</v>
      </c>
      <c r="D19" s="508" t="s">
        <v>255</v>
      </c>
    </row>
    <row r="20" spans="1:6" x14ac:dyDescent="0.2">
      <c r="A20" s="366" t="s">
        <v>256</v>
      </c>
      <c r="B20" s="359" t="s">
        <v>31</v>
      </c>
      <c r="D20" s="509"/>
    </row>
    <row r="21" spans="1:6" ht="13.5" thickBot="1" x14ac:dyDescent="0.25">
      <c r="A21" s="367" t="s">
        <v>257</v>
      </c>
      <c r="B21" s="360"/>
    </row>
    <row r="22" spans="1:6" x14ac:dyDescent="0.2">
      <c r="A22" s="501" t="s">
        <v>258</v>
      </c>
      <c r="B22" s="371" t="s">
        <v>31</v>
      </c>
    </row>
    <row r="23" spans="1:6" x14ac:dyDescent="0.2">
      <c r="A23" s="502"/>
      <c r="B23" s="372"/>
    </row>
    <row r="24" spans="1:6" x14ac:dyDescent="0.2">
      <c r="A24" s="502"/>
      <c r="B24" s="372"/>
    </row>
    <row r="25" spans="1:6" ht="13.5" thickBot="1" x14ac:dyDescent="0.25">
      <c r="A25" s="503"/>
      <c r="B25" s="373"/>
    </row>
    <row r="26" spans="1:6" ht="13.9" customHeight="1" x14ac:dyDescent="0.2">
      <c r="A26" s="501" t="s">
        <v>259</v>
      </c>
      <c r="B26" s="371" t="s">
        <v>260</v>
      </c>
    </row>
    <row r="27" spans="1:6" x14ac:dyDescent="0.2">
      <c r="A27" s="502"/>
      <c r="B27" s="372"/>
    </row>
    <row r="28" spans="1:6" x14ac:dyDescent="0.2">
      <c r="A28" s="502"/>
      <c r="B28" s="372"/>
      <c r="F28" s="356" t="s">
        <v>261</v>
      </c>
    </row>
    <row r="29" spans="1:6" ht="13.5" thickBot="1" x14ac:dyDescent="0.25">
      <c r="A29" s="503"/>
      <c r="B29" s="373"/>
      <c r="F29" s="356" t="s">
        <v>262</v>
      </c>
    </row>
    <row r="30" spans="1:6" ht="25.5" x14ac:dyDescent="0.2">
      <c r="A30" s="354" t="s">
        <v>263</v>
      </c>
      <c r="B30" s="354" t="str">
        <f>'General Supplier Profile'!C67</f>
        <v>Name</v>
      </c>
      <c r="C30" s="354" t="str">
        <f>'General Supplier Profile'!D67</f>
        <v>Email</v>
      </c>
      <c r="D30" s="354" t="str">
        <f>'General Supplier Profile'!E67</f>
        <v>Direct Phone</v>
      </c>
      <c r="E30" s="354" t="str">
        <f>'General Supplier Profile'!F67</f>
        <v>Mobile phone</v>
      </c>
      <c r="F30" s="382" t="s">
        <v>264</v>
      </c>
    </row>
    <row r="31" spans="1:6" x14ac:dyDescent="0.2">
      <c r="A31" s="368" t="str">
        <f>'General Supplier Profile'!B68</f>
        <v>President</v>
      </c>
      <c r="B31" s="380">
        <f>'General Supplier Profile'!C68</f>
        <v>0</v>
      </c>
      <c r="C31" s="380">
        <f>'General Supplier Profile'!D68</f>
        <v>0</v>
      </c>
      <c r="D31" s="380">
        <f>'General Supplier Profile'!E68</f>
        <v>0</v>
      </c>
      <c r="E31" s="380">
        <f>'General Supplier Profile'!F68</f>
        <v>0</v>
      </c>
      <c r="F31" s="374" t="s">
        <v>31</v>
      </c>
    </row>
    <row r="32" spans="1:6" x14ac:dyDescent="0.2">
      <c r="A32" s="369" t="str">
        <f>'General Supplier Profile'!B69</f>
        <v>Environmental Manager</v>
      </c>
      <c r="B32" s="380">
        <f>'General Supplier Profile'!C69</f>
        <v>0</v>
      </c>
      <c r="C32" s="380">
        <f>'General Supplier Profile'!D69</f>
        <v>0</v>
      </c>
      <c r="D32" s="380">
        <f>'General Supplier Profile'!E69</f>
        <v>0</v>
      </c>
      <c r="E32" s="380">
        <f>'General Supplier Profile'!F69</f>
        <v>0</v>
      </c>
      <c r="F32" s="374" t="s">
        <v>31</v>
      </c>
    </row>
    <row r="33" spans="1:6" x14ac:dyDescent="0.2">
      <c r="A33" s="369" t="str">
        <f>'General Supplier Profile'!B70</f>
        <v>Managing Director</v>
      </c>
      <c r="B33" s="380">
        <f>'General Supplier Profile'!C70</f>
        <v>0</v>
      </c>
      <c r="C33" s="380">
        <f>'General Supplier Profile'!D70</f>
        <v>0</v>
      </c>
      <c r="D33" s="380">
        <f>'General Supplier Profile'!E70</f>
        <v>0</v>
      </c>
      <c r="E33" s="380">
        <f>'General Supplier Profile'!F70</f>
        <v>0</v>
      </c>
      <c r="F33" s="374" t="s">
        <v>31</v>
      </c>
    </row>
    <row r="34" spans="1:6" x14ac:dyDescent="0.2">
      <c r="A34" s="369" t="str">
        <f>'General Supplier Profile'!B71</f>
        <v>Materials Manager</v>
      </c>
      <c r="B34" s="380">
        <f>'General Supplier Profile'!C71</f>
        <v>0</v>
      </c>
      <c r="C34" s="380">
        <f>'General Supplier Profile'!D71</f>
        <v>0</v>
      </c>
      <c r="D34" s="380">
        <f>'General Supplier Profile'!E71</f>
        <v>0</v>
      </c>
      <c r="E34" s="380">
        <f>'General Supplier Profile'!F71</f>
        <v>0</v>
      </c>
      <c r="F34" s="374" t="s">
        <v>31</v>
      </c>
    </row>
    <row r="35" spans="1:6" x14ac:dyDescent="0.2">
      <c r="A35" s="369" t="str">
        <f>'General Supplier Profile'!B72</f>
        <v>Plant Manager</v>
      </c>
      <c r="B35" s="380">
        <f>'General Supplier Profile'!C72</f>
        <v>0</v>
      </c>
      <c r="C35" s="380">
        <f>'General Supplier Profile'!D72</f>
        <v>0</v>
      </c>
      <c r="D35" s="380">
        <f>'General Supplier Profile'!E72</f>
        <v>0</v>
      </c>
      <c r="E35" s="380">
        <f>'General Supplier Profile'!F72</f>
        <v>0</v>
      </c>
      <c r="F35" s="374" t="s">
        <v>31</v>
      </c>
    </row>
    <row r="36" spans="1:6" x14ac:dyDescent="0.2">
      <c r="A36" s="369" t="str">
        <f>'General Supplier Profile'!B73</f>
        <v>Production Manager</v>
      </c>
      <c r="B36" s="380">
        <f>'General Supplier Profile'!C73</f>
        <v>0</v>
      </c>
      <c r="C36" s="380">
        <f>'General Supplier Profile'!D73</f>
        <v>0</v>
      </c>
      <c r="D36" s="380">
        <f>'General Supplier Profile'!E73</f>
        <v>0</v>
      </c>
      <c r="E36" s="380">
        <f>'General Supplier Profile'!F73</f>
        <v>0</v>
      </c>
      <c r="F36" s="374" t="s">
        <v>31</v>
      </c>
    </row>
    <row r="37" spans="1:6" x14ac:dyDescent="0.2">
      <c r="A37" s="369" t="str">
        <f>'General Supplier Profile'!B74</f>
        <v>Quality Manager</v>
      </c>
      <c r="B37" s="380">
        <f>'General Supplier Profile'!C74</f>
        <v>0</v>
      </c>
      <c r="C37" s="380">
        <f>'General Supplier Profile'!D74</f>
        <v>0</v>
      </c>
      <c r="D37" s="380">
        <f>'General Supplier Profile'!E74</f>
        <v>0</v>
      </c>
      <c r="E37" s="380">
        <f>'General Supplier Profile'!F74</f>
        <v>0</v>
      </c>
      <c r="F37" s="374" t="s">
        <v>31</v>
      </c>
    </row>
    <row r="38" spans="1:6" x14ac:dyDescent="0.2">
      <c r="A38" s="369" t="str">
        <f>'General Supplier Profile'!B75</f>
        <v>Product Safety / Warranty Manager</v>
      </c>
      <c r="B38" s="380">
        <f>'General Supplier Profile'!C75</f>
        <v>0</v>
      </c>
      <c r="C38" s="380">
        <f>'General Supplier Profile'!D75</f>
        <v>0</v>
      </c>
      <c r="D38" s="380">
        <f>'General Supplier Profile'!E75</f>
        <v>0</v>
      </c>
      <c r="E38" s="380">
        <f>'General Supplier Profile'!F75</f>
        <v>0</v>
      </c>
      <c r="F38" s="374" t="s">
        <v>31</v>
      </c>
    </row>
    <row r="39" spans="1:6" x14ac:dyDescent="0.2">
      <c r="A39" s="369" t="str">
        <f>'General Supplier Profile'!B76</f>
        <v>Sales Manager</v>
      </c>
      <c r="B39" s="380">
        <f>'General Supplier Profile'!C76</f>
        <v>0</v>
      </c>
      <c r="C39" s="380">
        <f>'General Supplier Profile'!D76</f>
        <v>0</v>
      </c>
      <c r="D39" s="380">
        <f>'General Supplier Profile'!E76</f>
        <v>0</v>
      </c>
      <c r="E39" s="380">
        <f>'General Supplier Profile'!F76</f>
        <v>0</v>
      </c>
      <c r="F39" s="374" t="s">
        <v>31</v>
      </c>
    </row>
    <row r="40" spans="1:6" x14ac:dyDescent="0.2">
      <c r="A40" s="369" t="str">
        <f>'General Supplier Profile'!B77</f>
        <v>Shipping Manager</v>
      </c>
      <c r="B40" s="380">
        <f>'General Supplier Profile'!C77</f>
        <v>0</v>
      </c>
      <c r="C40" s="380">
        <f>'General Supplier Profile'!D77</f>
        <v>0</v>
      </c>
      <c r="D40" s="380">
        <f>'General Supplier Profile'!E77</f>
        <v>0</v>
      </c>
      <c r="E40" s="380">
        <f>'General Supplier Profile'!F77</f>
        <v>0</v>
      </c>
      <c r="F40" s="374" t="s">
        <v>31</v>
      </c>
    </row>
    <row r="41" spans="1:6" x14ac:dyDescent="0.2">
      <c r="A41" s="369" t="str">
        <f>'General Supplier Profile'!B78</f>
        <v>Contact for RFQs</v>
      </c>
      <c r="B41" s="380">
        <f>'General Supplier Profile'!C78</f>
        <v>0</v>
      </c>
      <c r="C41" s="380">
        <f>'General Supplier Profile'!D78</f>
        <v>0</v>
      </c>
      <c r="D41" s="380">
        <f>'General Supplier Profile'!E78</f>
        <v>0</v>
      </c>
      <c r="E41" s="380">
        <f>'General Supplier Profile'!F78</f>
        <v>0</v>
      </c>
      <c r="F41" s="374" t="s">
        <v>31</v>
      </c>
    </row>
    <row r="42" spans="1:6" x14ac:dyDescent="0.2">
      <c r="A42" s="369" t="str">
        <f>'General Supplier Profile'!B79</f>
        <v>EDI Contact</v>
      </c>
      <c r="B42" s="380">
        <f>'General Supplier Profile'!C79</f>
        <v>0</v>
      </c>
      <c r="C42" s="380">
        <f>'General Supplier Profile'!D79</f>
        <v>0</v>
      </c>
      <c r="D42" s="380">
        <f>'General Supplier Profile'!E79</f>
        <v>0</v>
      </c>
      <c r="E42" s="380">
        <f>'General Supplier Profile'!F79</f>
        <v>0</v>
      </c>
      <c r="F42" s="374" t="s">
        <v>31</v>
      </c>
    </row>
    <row r="43" spans="1:6" x14ac:dyDescent="0.2">
      <c r="A43" s="369" t="str">
        <f>'General Supplier Profile'!B80</f>
        <v>24 Hour Emergency Contact #1</v>
      </c>
      <c r="B43" s="380">
        <f>'General Supplier Profile'!C80</f>
        <v>0</v>
      </c>
      <c r="C43" s="380">
        <f>'General Supplier Profile'!D80</f>
        <v>0</v>
      </c>
      <c r="D43" s="380">
        <f>'General Supplier Profile'!E80</f>
        <v>0</v>
      </c>
      <c r="E43" s="380">
        <f>'General Supplier Profile'!F80</f>
        <v>0</v>
      </c>
      <c r="F43" s="374" t="s">
        <v>31</v>
      </c>
    </row>
    <row r="44" spans="1:6" x14ac:dyDescent="0.2">
      <c r="A44" s="369" t="str">
        <f>'General Supplier Profile'!B81</f>
        <v>24 Hour Emergency Contact #2</v>
      </c>
      <c r="B44" s="380">
        <f>'General Supplier Profile'!C81</f>
        <v>0</v>
      </c>
      <c r="C44" s="380">
        <f>'General Supplier Profile'!D81</f>
        <v>0</v>
      </c>
      <c r="D44" s="380">
        <f>'General Supplier Profile'!E81</f>
        <v>0</v>
      </c>
      <c r="E44" s="380">
        <f>'General Supplier Profile'!F81</f>
        <v>0</v>
      </c>
      <c r="F44" s="374" t="s">
        <v>31</v>
      </c>
    </row>
    <row r="45" spans="1:6" x14ac:dyDescent="0.2">
      <c r="A45" s="375" t="s">
        <v>95</v>
      </c>
      <c r="B45" s="376"/>
      <c r="C45" s="376"/>
      <c r="D45" s="376"/>
      <c r="E45" s="376"/>
      <c r="F45" s="374" t="s">
        <v>31</v>
      </c>
    </row>
    <row r="46" spans="1:6" x14ac:dyDescent="0.2">
      <c r="A46" s="375" t="s">
        <v>95</v>
      </c>
      <c r="B46" s="377"/>
      <c r="C46" s="376"/>
      <c r="D46" s="376"/>
      <c r="E46" s="376"/>
      <c r="F46" s="374" t="s">
        <v>31</v>
      </c>
    </row>
    <row r="47" spans="1:6" x14ac:dyDescent="0.2">
      <c r="A47" s="378" t="s">
        <v>95</v>
      </c>
      <c r="B47" s="377"/>
      <c r="C47" s="376"/>
      <c r="D47" s="376"/>
      <c r="E47" s="376"/>
      <c r="F47" s="374" t="s">
        <v>31</v>
      </c>
    </row>
    <row r="48" spans="1:6" x14ac:dyDescent="0.2">
      <c r="A48" s="353"/>
      <c r="B48" s="355"/>
      <c r="F48" s="356"/>
    </row>
    <row r="49" spans="1:6" x14ac:dyDescent="0.2">
      <c r="A49" s="353"/>
      <c r="B49" s="355"/>
      <c r="F49" s="356"/>
    </row>
    <row r="50" spans="1:6" x14ac:dyDescent="0.2">
      <c r="A50" s="353"/>
      <c r="B50" s="355"/>
      <c r="F50" s="356"/>
    </row>
    <row r="51" spans="1:6" x14ac:dyDescent="0.2">
      <c r="A51" s="353"/>
      <c r="B51" s="355"/>
      <c r="F51" s="356"/>
    </row>
    <row r="52" spans="1:6" hidden="1" x14ac:dyDescent="0.2">
      <c r="A52" s="353"/>
      <c r="B52" s="355"/>
      <c r="F52" s="356"/>
    </row>
    <row r="53" spans="1:6" hidden="1" x14ac:dyDescent="0.2">
      <c r="A53" s="348" t="s">
        <v>31</v>
      </c>
      <c r="B53" s="355"/>
      <c r="F53" s="356"/>
    </row>
    <row r="54" spans="1:6" hidden="1" x14ac:dyDescent="0.2">
      <c r="A54" s="383" t="s">
        <v>265</v>
      </c>
      <c r="B54" s="355"/>
      <c r="F54" s="356"/>
    </row>
    <row r="55" spans="1:6" hidden="1" x14ac:dyDescent="0.2">
      <c r="A55" s="383" t="s">
        <v>266</v>
      </c>
      <c r="B55" s="355"/>
      <c r="F55" s="356"/>
    </row>
    <row r="56" spans="1:6" hidden="1" x14ac:dyDescent="0.2">
      <c r="A56" s="383" t="s">
        <v>267</v>
      </c>
      <c r="B56" s="355"/>
      <c r="F56" s="356"/>
    </row>
    <row r="57" spans="1:6" hidden="1" x14ac:dyDescent="0.2">
      <c r="A57" s="383" t="s">
        <v>268</v>
      </c>
      <c r="B57" s="355"/>
      <c r="F57" s="356"/>
    </row>
    <row r="58" spans="1:6" hidden="1" x14ac:dyDescent="0.2">
      <c r="A58" s="383" t="s">
        <v>269</v>
      </c>
      <c r="B58" s="355"/>
      <c r="F58" s="356"/>
    </row>
    <row r="59" spans="1:6" hidden="1" x14ac:dyDescent="0.2">
      <c r="A59" s="383" t="s">
        <v>270</v>
      </c>
      <c r="B59" s="355"/>
      <c r="F59" s="356"/>
    </row>
    <row r="60" spans="1:6" hidden="1" x14ac:dyDescent="0.2">
      <c r="A60" s="383" t="s">
        <v>271</v>
      </c>
      <c r="B60" s="355"/>
      <c r="F60" s="356"/>
    </row>
    <row r="61" spans="1:6" hidden="1" x14ac:dyDescent="0.2">
      <c r="A61" s="383"/>
      <c r="B61" s="355"/>
      <c r="F61" s="356"/>
    </row>
    <row r="62" spans="1:6" hidden="1" x14ac:dyDescent="0.2">
      <c r="A62" s="348" t="s">
        <v>31</v>
      </c>
      <c r="B62" s="355"/>
      <c r="F62" s="356"/>
    </row>
    <row r="63" spans="1:6" hidden="1" x14ac:dyDescent="0.2">
      <c r="A63" s="383" t="s">
        <v>272</v>
      </c>
      <c r="B63" s="355"/>
      <c r="F63" s="356"/>
    </row>
    <row r="64" spans="1:6" hidden="1" x14ac:dyDescent="0.2">
      <c r="A64" s="383" t="s">
        <v>265</v>
      </c>
      <c r="B64" s="355"/>
      <c r="F64" s="356"/>
    </row>
    <row r="65" spans="1:6" hidden="1" x14ac:dyDescent="0.2">
      <c r="A65" s="383" t="s">
        <v>273</v>
      </c>
      <c r="B65" s="355"/>
      <c r="F65" s="356"/>
    </row>
    <row r="66" spans="1:6" hidden="1" x14ac:dyDescent="0.2">
      <c r="A66" s="383" t="s">
        <v>274</v>
      </c>
      <c r="B66" s="355"/>
      <c r="F66" s="356"/>
    </row>
    <row r="67" spans="1:6" hidden="1" x14ac:dyDescent="0.2">
      <c r="A67" s="383" t="s">
        <v>275</v>
      </c>
      <c r="B67" s="355"/>
      <c r="F67" s="356"/>
    </row>
    <row r="68" spans="1:6" hidden="1" x14ac:dyDescent="0.2"/>
    <row r="69" spans="1:6" hidden="1" x14ac:dyDescent="0.2">
      <c r="A69" s="348" t="s">
        <v>31</v>
      </c>
    </row>
    <row r="70" spans="1:6" hidden="1" x14ac:dyDescent="0.2">
      <c r="A70" t="s">
        <v>276</v>
      </c>
    </row>
    <row r="71" spans="1:6" hidden="1" x14ac:dyDescent="0.2">
      <c r="A71" t="s">
        <v>277</v>
      </c>
    </row>
    <row r="72" spans="1:6" hidden="1" x14ac:dyDescent="0.2">
      <c r="A72" t="s">
        <v>278</v>
      </c>
    </row>
    <row r="73" spans="1:6" hidden="1" x14ac:dyDescent="0.2"/>
    <row r="74" spans="1:6" hidden="1" x14ac:dyDescent="0.2">
      <c r="A74" s="348" t="s">
        <v>31</v>
      </c>
    </row>
    <row r="75" spans="1:6" hidden="1" x14ac:dyDescent="0.2">
      <c r="A75" s="348" t="s">
        <v>279</v>
      </c>
    </row>
    <row r="76" spans="1:6" hidden="1" x14ac:dyDescent="0.2">
      <c r="A76" t="s">
        <v>280</v>
      </c>
    </row>
    <row r="77" spans="1:6" hidden="1" x14ac:dyDescent="0.2"/>
    <row r="78" spans="1:6" hidden="1" x14ac:dyDescent="0.2">
      <c r="A78" s="348" t="s">
        <v>31</v>
      </c>
    </row>
    <row r="79" spans="1:6" hidden="1" x14ac:dyDescent="0.2">
      <c r="A79" t="s">
        <v>281</v>
      </c>
    </row>
    <row r="80" spans="1:6" hidden="1" x14ac:dyDescent="0.2">
      <c r="A80" t="s">
        <v>282</v>
      </c>
    </row>
    <row r="81" spans="1:1" hidden="1" x14ac:dyDescent="0.2">
      <c r="A81" t="s">
        <v>283</v>
      </c>
    </row>
    <row r="82" spans="1:1" hidden="1" x14ac:dyDescent="0.2">
      <c r="A82" t="s">
        <v>284</v>
      </c>
    </row>
    <row r="83" spans="1:1" hidden="1" x14ac:dyDescent="0.2">
      <c r="A83" t="s">
        <v>285</v>
      </c>
    </row>
    <row r="84" spans="1:1" hidden="1" x14ac:dyDescent="0.2">
      <c r="A84" t="s">
        <v>286</v>
      </c>
    </row>
    <row r="85" spans="1:1" hidden="1" x14ac:dyDescent="0.2">
      <c r="A85" t="s">
        <v>287</v>
      </c>
    </row>
    <row r="86" spans="1:1" hidden="1" x14ac:dyDescent="0.2">
      <c r="A86" t="s">
        <v>288</v>
      </c>
    </row>
    <row r="87" spans="1:1" hidden="1" x14ac:dyDescent="0.2">
      <c r="A87" t="s">
        <v>289</v>
      </c>
    </row>
    <row r="88" spans="1:1" hidden="1" x14ac:dyDescent="0.2">
      <c r="A88" t="s">
        <v>290</v>
      </c>
    </row>
    <row r="89" spans="1:1" hidden="1" x14ac:dyDescent="0.2">
      <c r="A89" t="s">
        <v>291</v>
      </c>
    </row>
    <row r="90" spans="1:1" hidden="1" x14ac:dyDescent="0.2">
      <c r="A90" t="s">
        <v>292</v>
      </c>
    </row>
    <row r="91" spans="1:1" hidden="1" x14ac:dyDescent="0.2">
      <c r="A91" t="s">
        <v>293</v>
      </c>
    </row>
    <row r="92" spans="1:1" hidden="1" x14ac:dyDescent="0.2">
      <c r="A92" t="s">
        <v>294</v>
      </c>
    </row>
    <row r="93" spans="1:1" hidden="1" x14ac:dyDescent="0.2">
      <c r="A93" t="s">
        <v>295</v>
      </c>
    </row>
    <row r="94" spans="1:1" hidden="1" x14ac:dyDescent="0.2">
      <c r="A94" t="s">
        <v>296</v>
      </c>
    </row>
    <row r="95" spans="1:1" hidden="1" x14ac:dyDescent="0.2">
      <c r="A95" t="s">
        <v>297</v>
      </c>
    </row>
    <row r="96" spans="1:1" hidden="1" x14ac:dyDescent="0.2">
      <c r="A96" t="s">
        <v>298</v>
      </c>
    </row>
    <row r="97" spans="1:1" hidden="1" x14ac:dyDescent="0.2">
      <c r="A97" t="s">
        <v>299</v>
      </c>
    </row>
    <row r="98" spans="1:1" hidden="1" x14ac:dyDescent="0.2">
      <c r="A98" t="s">
        <v>300</v>
      </c>
    </row>
    <row r="99" spans="1:1" hidden="1" x14ac:dyDescent="0.2">
      <c r="A99" t="s">
        <v>301</v>
      </c>
    </row>
    <row r="100" spans="1:1" hidden="1" x14ac:dyDescent="0.2">
      <c r="A100" t="s">
        <v>302</v>
      </c>
    </row>
    <row r="101" spans="1:1" hidden="1" x14ac:dyDescent="0.2">
      <c r="A101" t="s">
        <v>303</v>
      </c>
    </row>
    <row r="102" spans="1:1" hidden="1" x14ac:dyDescent="0.2">
      <c r="A102" t="s">
        <v>304</v>
      </c>
    </row>
    <row r="103" spans="1:1" hidden="1" x14ac:dyDescent="0.2">
      <c r="A103" t="s">
        <v>305</v>
      </c>
    </row>
    <row r="104" spans="1:1" hidden="1" x14ac:dyDescent="0.2">
      <c r="A104" t="s">
        <v>306</v>
      </c>
    </row>
    <row r="105" spans="1:1" hidden="1" x14ac:dyDescent="0.2">
      <c r="A105" t="s">
        <v>307</v>
      </c>
    </row>
    <row r="106" spans="1:1" hidden="1" x14ac:dyDescent="0.2">
      <c r="A106" t="s">
        <v>308</v>
      </c>
    </row>
    <row r="107" spans="1:1" hidden="1" x14ac:dyDescent="0.2">
      <c r="A107" t="s">
        <v>309</v>
      </c>
    </row>
    <row r="108" spans="1:1" hidden="1" x14ac:dyDescent="0.2">
      <c r="A108" t="s">
        <v>310</v>
      </c>
    </row>
    <row r="109" spans="1:1" hidden="1" x14ac:dyDescent="0.2">
      <c r="A109" t="s">
        <v>311</v>
      </c>
    </row>
    <row r="110" spans="1:1" hidden="1" x14ac:dyDescent="0.2">
      <c r="A110" t="s">
        <v>312</v>
      </c>
    </row>
    <row r="111" spans="1:1" hidden="1" x14ac:dyDescent="0.2">
      <c r="A111" t="s">
        <v>313</v>
      </c>
    </row>
    <row r="112" spans="1:1" hidden="1" x14ac:dyDescent="0.2">
      <c r="A112" t="s">
        <v>314</v>
      </c>
    </row>
    <row r="113" spans="1:1" hidden="1" x14ac:dyDescent="0.2">
      <c r="A113" t="s">
        <v>315</v>
      </c>
    </row>
    <row r="114" spans="1:1" hidden="1" x14ac:dyDescent="0.2">
      <c r="A114" t="s">
        <v>316</v>
      </c>
    </row>
    <row r="115" spans="1:1" hidden="1" x14ac:dyDescent="0.2">
      <c r="A115" t="s">
        <v>317</v>
      </c>
    </row>
    <row r="116" spans="1:1" hidden="1" x14ac:dyDescent="0.2">
      <c r="A116" t="s">
        <v>318</v>
      </c>
    </row>
    <row r="117" spans="1:1" hidden="1" x14ac:dyDescent="0.2">
      <c r="A117" t="s">
        <v>319</v>
      </c>
    </row>
    <row r="118" spans="1:1" hidden="1" x14ac:dyDescent="0.2">
      <c r="A118" t="s">
        <v>320</v>
      </c>
    </row>
    <row r="119" spans="1:1" hidden="1" x14ac:dyDescent="0.2">
      <c r="A119" t="s">
        <v>321</v>
      </c>
    </row>
    <row r="120" spans="1:1" hidden="1" x14ac:dyDescent="0.2">
      <c r="A120" t="s">
        <v>322</v>
      </c>
    </row>
    <row r="121" spans="1:1" hidden="1" x14ac:dyDescent="0.2">
      <c r="A121" t="s">
        <v>323</v>
      </c>
    </row>
    <row r="122" spans="1:1" hidden="1" x14ac:dyDescent="0.2">
      <c r="A122" t="s">
        <v>324</v>
      </c>
    </row>
    <row r="123" spans="1:1" hidden="1" x14ac:dyDescent="0.2">
      <c r="A123" t="s">
        <v>325</v>
      </c>
    </row>
    <row r="124" spans="1:1" hidden="1" x14ac:dyDescent="0.2">
      <c r="A124" t="s">
        <v>326</v>
      </c>
    </row>
    <row r="125" spans="1:1" hidden="1" x14ac:dyDescent="0.2">
      <c r="A125" t="s">
        <v>327</v>
      </c>
    </row>
    <row r="126" spans="1:1" hidden="1" x14ac:dyDescent="0.2">
      <c r="A126" t="s">
        <v>328</v>
      </c>
    </row>
    <row r="127" spans="1:1" hidden="1" x14ac:dyDescent="0.2">
      <c r="A127" t="s">
        <v>329</v>
      </c>
    </row>
    <row r="128" spans="1:1" hidden="1" x14ac:dyDescent="0.2">
      <c r="A128" t="s">
        <v>330</v>
      </c>
    </row>
    <row r="129" spans="1:1" hidden="1" x14ac:dyDescent="0.2">
      <c r="A129" t="s">
        <v>331</v>
      </c>
    </row>
    <row r="130" spans="1:1" hidden="1" x14ac:dyDescent="0.2">
      <c r="A130" t="s">
        <v>332</v>
      </c>
    </row>
    <row r="131" spans="1:1" hidden="1" x14ac:dyDescent="0.2">
      <c r="A131" t="s">
        <v>333</v>
      </c>
    </row>
    <row r="132" spans="1:1" hidden="1" x14ac:dyDescent="0.2">
      <c r="A132" t="s">
        <v>334</v>
      </c>
    </row>
    <row r="133" spans="1:1" hidden="1" x14ac:dyDescent="0.2">
      <c r="A133" t="s">
        <v>335</v>
      </c>
    </row>
    <row r="134" spans="1:1" hidden="1" x14ac:dyDescent="0.2">
      <c r="A134" t="s">
        <v>336</v>
      </c>
    </row>
    <row r="135" spans="1:1" hidden="1" x14ac:dyDescent="0.2">
      <c r="A135" t="s">
        <v>337</v>
      </c>
    </row>
    <row r="136" spans="1:1" hidden="1" x14ac:dyDescent="0.2">
      <c r="A136" t="s">
        <v>338</v>
      </c>
    </row>
    <row r="137" spans="1:1" hidden="1" x14ac:dyDescent="0.2">
      <c r="A137" t="s">
        <v>339</v>
      </c>
    </row>
    <row r="138" spans="1:1" hidden="1" x14ac:dyDescent="0.2">
      <c r="A138" t="s">
        <v>340</v>
      </c>
    </row>
    <row r="139" spans="1:1" hidden="1" x14ac:dyDescent="0.2">
      <c r="A139" t="s">
        <v>341</v>
      </c>
    </row>
    <row r="140" spans="1:1" hidden="1" x14ac:dyDescent="0.2">
      <c r="A140" t="s">
        <v>342</v>
      </c>
    </row>
    <row r="141" spans="1:1" hidden="1" x14ac:dyDescent="0.2">
      <c r="A141" t="s">
        <v>343</v>
      </c>
    </row>
    <row r="142" spans="1:1" hidden="1" x14ac:dyDescent="0.2">
      <c r="A142" t="s">
        <v>344</v>
      </c>
    </row>
    <row r="143" spans="1:1" hidden="1" x14ac:dyDescent="0.2">
      <c r="A143" t="s">
        <v>345</v>
      </c>
    </row>
    <row r="144" spans="1:1" hidden="1" x14ac:dyDescent="0.2">
      <c r="A144" t="s">
        <v>346</v>
      </c>
    </row>
    <row r="145" spans="1:1" hidden="1" x14ac:dyDescent="0.2">
      <c r="A145" t="s">
        <v>347</v>
      </c>
    </row>
    <row r="146" spans="1:1" hidden="1" x14ac:dyDescent="0.2">
      <c r="A146" t="s">
        <v>348</v>
      </c>
    </row>
    <row r="147" spans="1:1" hidden="1" x14ac:dyDescent="0.2">
      <c r="A147" t="s">
        <v>349</v>
      </c>
    </row>
    <row r="148" spans="1:1" hidden="1" x14ac:dyDescent="0.2">
      <c r="A148" t="s">
        <v>350</v>
      </c>
    </row>
    <row r="149" spans="1:1" hidden="1" x14ac:dyDescent="0.2">
      <c r="A149" t="s">
        <v>351</v>
      </c>
    </row>
    <row r="150" spans="1:1" hidden="1" x14ac:dyDescent="0.2">
      <c r="A150" t="s">
        <v>352</v>
      </c>
    </row>
    <row r="151" spans="1:1" hidden="1" x14ac:dyDescent="0.2">
      <c r="A151" t="s">
        <v>353</v>
      </c>
    </row>
    <row r="152" spans="1:1" hidden="1" x14ac:dyDescent="0.2">
      <c r="A152" t="s">
        <v>354</v>
      </c>
    </row>
    <row r="153" spans="1:1" hidden="1" x14ac:dyDescent="0.2">
      <c r="A153" t="s">
        <v>355</v>
      </c>
    </row>
    <row r="154" spans="1:1" hidden="1" x14ac:dyDescent="0.2">
      <c r="A154" t="s">
        <v>356</v>
      </c>
    </row>
    <row r="155" spans="1:1" hidden="1" x14ac:dyDescent="0.2">
      <c r="A155" t="s">
        <v>76</v>
      </c>
    </row>
    <row r="156" spans="1:1" hidden="1" x14ac:dyDescent="0.2">
      <c r="A156" t="s">
        <v>357</v>
      </c>
    </row>
    <row r="157" spans="1:1" hidden="1" x14ac:dyDescent="0.2">
      <c r="A157" t="s">
        <v>358</v>
      </c>
    </row>
    <row r="158" spans="1:1" hidden="1" x14ac:dyDescent="0.2">
      <c r="A158" t="s">
        <v>359</v>
      </c>
    </row>
    <row r="159" spans="1:1" hidden="1" x14ac:dyDescent="0.2">
      <c r="A159" t="s">
        <v>360</v>
      </c>
    </row>
    <row r="160" spans="1:1" hidden="1" x14ac:dyDescent="0.2">
      <c r="A160" t="s">
        <v>361</v>
      </c>
    </row>
    <row r="161" spans="1:1" hidden="1" x14ac:dyDescent="0.2">
      <c r="A161" t="s">
        <v>362</v>
      </c>
    </row>
    <row r="162" spans="1:1" hidden="1" x14ac:dyDescent="0.2">
      <c r="A162" t="s">
        <v>363</v>
      </c>
    </row>
    <row r="163" spans="1:1" hidden="1" x14ac:dyDescent="0.2">
      <c r="A163" t="s">
        <v>364</v>
      </c>
    </row>
    <row r="164" spans="1:1" hidden="1" x14ac:dyDescent="0.2">
      <c r="A164" t="s">
        <v>365</v>
      </c>
    </row>
    <row r="165" spans="1:1" hidden="1" x14ac:dyDescent="0.2">
      <c r="A165" t="s">
        <v>366</v>
      </c>
    </row>
    <row r="166" spans="1:1" hidden="1" x14ac:dyDescent="0.2">
      <c r="A166" t="s">
        <v>367</v>
      </c>
    </row>
    <row r="167" spans="1:1" hidden="1" x14ac:dyDescent="0.2">
      <c r="A167" t="s">
        <v>368</v>
      </c>
    </row>
    <row r="168" spans="1:1" hidden="1" x14ac:dyDescent="0.2">
      <c r="A168" t="s">
        <v>369</v>
      </c>
    </row>
    <row r="169" spans="1:1" hidden="1" x14ac:dyDescent="0.2">
      <c r="A169" t="s">
        <v>370</v>
      </c>
    </row>
    <row r="170" spans="1:1" hidden="1" x14ac:dyDescent="0.2">
      <c r="A170" t="s">
        <v>371</v>
      </c>
    </row>
    <row r="171" spans="1:1" hidden="1" x14ac:dyDescent="0.2">
      <c r="A171" t="s">
        <v>372</v>
      </c>
    </row>
    <row r="172" spans="1:1" hidden="1" x14ac:dyDescent="0.2">
      <c r="A172" t="s">
        <v>373</v>
      </c>
    </row>
    <row r="173" spans="1:1" hidden="1" x14ac:dyDescent="0.2">
      <c r="A173" t="s">
        <v>374</v>
      </c>
    </row>
    <row r="174" spans="1:1" hidden="1" x14ac:dyDescent="0.2">
      <c r="A174" t="s">
        <v>375</v>
      </c>
    </row>
    <row r="175" spans="1:1" hidden="1" x14ac:dyDescent="0.2">
      <c r="A175" t="s">
        <v>376</v>
      </c>
    </row>
    <row r="176" spans="1:1" hidden="1" x14ac:dyDescent="0.2">
      <c r="A176" t="s">
        <v>377</v>
      </c>
    </row>
    <row r="177" spans="1:1" hidden="1" x14ac:dyDescent="0.2">
      <c r="A177" t="s">
        <v>378</v>
      </c>
    </row>
    <row r="178" spans="1:1" hidden="1" x14ac:dyDescent="0.2">
      <c r="A178" t="s">
        <v>379</v>
      </c>
    </row>
    <row r="179" spans="1:1" hidden="1" x14ac:dyDescent="0.2">
      <c r="A179" t="s">
        <v>380</v>
      </c>
    </row>
    <row r="180" spans="1:1" hidden="1" x14ac:dyDescent="0.2">
      <c r="A180" t="s">
        <v>381</v>
      </c>
    </row>
    <row r="181" spans="1:1" hidden="1" x14ac:dyDescent="0.2">
      <c r="A181" t="s">
        <v>382</v>
      </c>
    </row>
    <row r="182" spans="1:1" hidden="1" x14ac:dyDescent="0.2">
      <c r="A182" t="s">
        <v>383</v>
      </c>
    </row>
    <row r="183" spans="1:1" hidden="1" x14ac:dyDescent="0.2">
      <c r="A183" t="s">
        <v>384</v>
      </c>
    </row>
    <row r="184" spans="1:1" hidden="1" x14ac:dyDescent="0.2">
      <c r="A184" t="s">
        <v>385</v>
      </c>
    </row>
    <row r="185" spans="1:1" hidden="1" x14ac:dyDescent="0.2">
      <c r="A185" t="s">
        <v>386</v>
      </c>
    </row>
    <row r="186" spans="1:1" hidden="1" x14ac:dyDescent="0.2">
      <c r="A186" t="s">
        <v>387</v>
      </c>
    </row>
    <row r="187" spans="1:1" hidden="1" x14ac:dyDescent="0.2">
      <c r="A187" t="s">
        <v>388</v>
      </c>
    </row>
    <row r="188" spans="1:1" hidden="1" x14ac:dyDescent="0.2">
      <c r="A188" t="s">
        <v>389</v>
      </c>
    </row>
    <row r="189" spans="1:1" hidden="1" x14ac:dyDescent="0.2">
      <c r="A189" t="s">
        <v>390</v>
      </c>
    </row>
    <row r="190" spans="1:1" hidden="1" x14ac:dyDescent="0.2">
      <c r="A190" t="s">
        <v>391</v>
      </c>
    </row>
    <row r="191" spans="1:1" hidden="1" x14ac:dyDescent="0.2">
      <c r="A191" t="s">
        <v>392</v>
      </c>
    </row>
    <row r="192" spans="1:1" hidden="1" x14ac:dyDescent="0.2">
      <c r="A192" t="s">
        <v>393</v>
      </c>
    </row>
    <row r="193" spans="1:1" hidden="1" x14ac:dyDescent="0.2">
      <c r="A193" t="s">
        <v>394</v>
      </c>
    </row>
    <row r="194" spans="1:1" hidden="1" x14ac:dyDescent="0.2">
      <c r="A194" t="s">
        <v>395</v>
      </c>
    </row>
    <row r="195" spans="1:1" hidden="1" x14ac:dyDescent="0.2">
      <c r="A195" t="s">
        <v>396</v>
      </c>
    </row>
    <row r="196" spans="1:1" hidden="1" x14ac:dyDescent="0.2">
      <c r="A196" t="s">
        <v>397</v>
      </c>
    </row>
    <row r="197" spans="1:1" hidden="1" x14ac:dyDescent="0.2">
      <c r="A197" t="s">
        <v>398</v>
      </c>
    </row>
    <row r="198" spans="1:1" hidden="1" x14ac:dyDescent="0.2">
      <c r="A198" t="s">
        <v>399</v>
      </c>
    </row>
    <row r="199" spans="1:1" hidden="1" x14ac:dyDescent="0.2">
      <c r="A199" t="s">
        <v>400</v>
      </c>
    </row>
    <row r="200" spans="1:1" hidden="1" x14ac:dyDescent="0.2">
      <c r="A200" t="s">
        <v>401</v>
      </c>
    </row>
    <row r="201" spans="1:1" hidden="1" x14ac:dyDescent="0.2">
      <c r="A201" t="s">
        <v>402</v>
      </c>
    </row>
    <row r="202" spans="1:1" hidden="1" x14ac:dyDescent="0.2">
      <c r="A202" t="s">
        <v>403</v>
      </c>
    </row>
    <row r="203" spans="1:1" hidden="1" x14ac:dyDescent="0.2">
      <c r="A203" t="s">
        <v>404</v>
      </c>
    </row>
    <row r="204" spans="1:1" hidden="1" x14ac:dyDescent="0.2">
      <c r="A204" t="s">
        <v>405</v>
      </c>
    </row>
    <row r="205" spans="1:1" hidden="1" x14ac:dyDescent="0.2">
      <c r="A205" t="s">
        <v>406</v>
      </c>
    </row>
    <row r="206" spans="1:1" hidden="1" x14ac:dyDescent="0.2">
      <c r="A206" t="s">
        <v>407</v>
      </c>
    </row>
    <row r="207" spans="1:1" hidden="1" x14ac:dyDescent="0.2">
      <c r="A207" t="s">
        <v>408</v>
      </c>
    </row>
    <row r="208" spans="1:1" hidden="1" x14ac:dyDescent="0.2">
      <c r="A208" t="s">
        <v>409</v>
      </c>
    </row>
    <row r="209" spans="1:1" hidden="1" x14ac:dyDescent="0.2">
      <c r="A209" t="s">
        <v>410</v>
      </c>
    </row>
    <row r="210" spans="1:1" hidden="1" x14ac:dyDescent="0.2">
      <c r="A210" t="s">
        <v>411</v>
      </c>
    </row>
    <row r="211" spans="1:1" hidden="1" x14ac:dyDescent="0.2">
      <c r="A211" t="s">
        <v>412</v>
      </c>
    </row>
    <row r="212" spans="1:1" hidden="1" x14ac:dyDescent="0.2">
      <c r="A212" t="s">
        <v>413</v>
      </c>
    </row>
    <row r="213" spans="1:1" hidden="1" x14ac:dyDescent="0.2">
      <c r="A213" t="s">
        <v>414</v>
      </c>
    </row>
    <row r="214" spans="1:1" hidden="1" x14ac:dyDescent="0.2">
      <c r="A214" s="352"/>
    </row>
    <row r="215" spans="1:1" hidden="1" x14ac:dyDescent="0.2">
      <c r="A215" s="364" t="s">
        <v>31</v>
      </c>
    </row>
    <row r="216" spans="1:1" hidden="1" x14ac:dyDescent="0.2">
      <c r="A216" s="352" t="s">
        <v>415</v>
      </c>
    </row>
    <row r="217" spans="1:1" hidden="1" x14ac:dyDescent="0.2">
      <c r="A217" s="352" t="s">
        <v>416</v>
      </c>
    </row>
    <row r="218" spans="1:1" hidden="1" x14ac:dyDescent="0.2">
      <c r="A218" s="352" t="s">
        <v>417</v>
      </c>
    </row>
    <row r="219" spans="1:1" hidden="1" x14ac:dyDescent="0.2">
      <c r="A219" s="352" t="s">
        <v>418</v>
      </c>
    </row>
    <row r="220" spans="1:1" hidden="1" x14ac:dyDescent="0.2">
      <c r="A220" s="352" t="s">
        <v>419</v>
      </c>
    </row>
    <row r="221" spans="1:1" hidden="1" x14ac:dyDescent="0.2">
      <c r="A221" s="352" t="s">
        <v>420</v>
      </c>
    </row>
    <row r="222" spans="1:1" hidden="1" x14ac:dyDescent="0.2">
      <c r="A222" s="352" t="s">
        <v>421</v>
      </c>
    </row>
    <row r="223" spans="1:1" hidden="1" x14ac:dyDescent="0.2">
      <c r="A223" s="352"/>
    </row>
    <row r="224" spans="1:1" hidden="1" x14ac:dyDescent="0.2">
      <c r="A224" s="364" t="s">
        <v>260</v>
      </c>
    </row>
    <row r="225" spans="1:1" hidden="1" x14ac:dyDescent="0.2">
      <c r="A225" s="352" t="s">
        <v>150</v>
      </c>
    </row>
    <row r="226" spans="1:1" hidden="1" x14ac:dyDescent="0.2">
      <c r="A226" s="352" t="s">
        <v>151</v>
      </c>
    </row>
    <row r="227" spans="1:1" hidden="1" x14ac:dyDescent="0.2">
      <c r="A227" s="352" t="s">
        <v>152</v>
      </c>
    </row>
    <row r="228" spans="1:1" hidden="1" x14ac:dyDescent="0.2">
      <c r="A228" s="352" t="s">
        <v>153</v>
      </c>
    </row>
    <row r="229" spans="1:1" hidden="1" x14ac:dyDescent="0.2">
      <c r="A229" s="352"/>
    </row>
    <row r="230" spans="1:1" x14ac:dyDescent="0.2">
      <c r="A230" s="352"/>
    </row>
    <row r="231" spans="1:1" x14ac:dyDescent="0.2">
      <c r="A231" s="352"/>
    </row>
    <row r="232" spans="1:1" x14ac:dyDescent="0.2">
      <c r="A232" s="352"/>
    </row>
    <row r="233" spans="1:1" x14ac:dyDescent="0.2">
      <c r="A233" s="352"/>
    </row>
    <row r="234" spans="1:1" x14ac:dyDescent="0.2">
      <c r="A234" s="352"/>
    </row>
    <row r="235" spans="1:1" x14ac:dyDescent="0.2">
      <c r="A235" s="352"/>
    </row>
    <row r="237" spans="1:1" x14ac:dyDescent="0.2">
      <c r="A237" s="352"/>
    </row>
    <row r="238" spans="1:1" x14ac:dyDescent="0.2">
      <c r="A238" s="352"/>
    </row>
    <row r="239" spans="1:1" x14ac:dyDescent="0.2">
      <c r="A239" s="352"/>
    </row>
    <row r="240" spans="1:1" x14ac:dyDescent="0.2">
      <c r="A240" s="352"/>
    </row>
    <row r="241" spans="1:1" x14ac:dyDescent="0.2">
      <c r="A241" s="352"/>
    </row>
    <row r="242" spans="1:1" x14ac:dyDescent="0.2">
      <c r="A242" s="352"/>
    </row>
    <row r="243" spans="1:1" x14ac:dyDescent="0.2">
      <c r="A243" s="352"/>
    </row>
    <row r="244" spans="1:1" x14ac:dyDescent="0.2">
      <c r="A244" s="352"/>
    </row>
    <row r="245" spans="1:1" x14ac:dyDescent="0.2">
      <c r="A245" s="352"/>
    </row>
    <row r="246" spans="1:1" x14ac:dyDescent="0.2">
      <c r="A246" s="352"/>
    </row>
  </sheetData>
  <sheetProtection sheet="1" objects="1" scenarios="1"/>
  <sortState xmlns:xlrd2="http://schemas.microsoft.com/office/spreadsheetml/2017/richdata2" ref="A63:A67">
    <sortCondition ref="A63"/>
  </sortState>
  <mergeCells count="5">
    <mergeCell ref="A22:A25"/>
    <mergeCell ref="D13:D14"/>
    <mergeCell ref="D16:D17"/>
    <mergeCell ref="D19:D20"/>
    <mergeCell ref="A26:A29"/>
  </mergeCells>
  <phoneticPr fontId="2" type="noConversion"/>
  <dataValidations count="7">
    <dataValidation type="list" allowBlank="1" showInputMessage="1" showErrorMessage="1" sqref="B18" xr:uid="{D074F09E-5E38-4D91-BD72-8391AAB941CB}">
      <formula1>$A$69:$A$72</formula1>
    </dataValidation>
    <dataValidation type="list" allowBlank="1" showInputMessage="1" showErrorMessage="1" sqref="B19 F31:F67" xr:uid="{AF667A88-1397-439D-8016-55A159C2E2C0}">
      <formula1>$A$74:$A$76</formula1>
    </dataValidation>
    <dataValidation type="list" allowBlank="1" showInputMessage="1" showErrorMessage="1" sqref="B22:B25" xr:uid="{F30B78CE-DA7C-4309-B05E-95DB2807D1CC}">
      <formula1>$A$215:$A$222</formula1>
    </dataValidation>
    <dataValidation type="list" allowBlank="1" showInputMessage="1" showErrorMessage="1" sqref="B20:B21" xr:uid="{144D7A61-64A9-4319-BF20-69EB90956BDF}">
      <formula1>$A$78:$A$213</formula1>
    </dataValidation>
    <dataValidation type="list" allowBlank="1" showInputMessage="1" showErrorMessage="1" sqref="B16" xr:uid="{48B8FCB7-FEB7-408B-910E-FEB97D48EE15}">
      <formula1>$A$53:$A$60</formula1>
    </dataValidation>
    <dataValidation type="list" allowBlank="1" showInputMessage="1" showErrorMessage="1" sqref="B17" xr:uid="{0CE91C1F-3A99-4AE7-AF36-C6D6EF037E84}">
      <formula1>$A$62:$A$67</formula1>
    </dataValidation>
    <dataValidation type="list" allowBlank="1" showInputMessage="1" showErrorMessage="1" sqref="B26:B29" xr:uid="{CFF028F1-9D57-4630-BC2A-CDA9BE285CF1}">
      <formula1>$A$224:$A$228</formula1>
    </dataValidation>
  </dataValidation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48"/>
  <sheetViews>
    <sheetView zoomScaleNormal="100" workbookViewId="0">
      <selection activeCell="C5" sqref="C5"/>
    </sheetView>
  </sheetViews>
  <sheetFormatPr defaultColWidth="9.140625" defaultRowHeight="12.75" x14ac:dyDescent="0.2"/>
  <cols>
    <col min="1" max="1" width="4.140625" style="153" customWidth="1"/>
    <col min="2" max="2" width="35.28515625" style="153" customWidth="1"/>
    <col min="3" max="5" width="15.7109375" style="153" customWidth="1"/>
    <col min="6" max="7" width="8.7109375" style="153" customWidth="1"/>
    <col min="8" max="8" width="2" style="153" customWidth="1"/>
    <col min="9" max="16384" width="9.140625" style="153"/>
  </cols>
  <sheetData>
    <row r="1" spans="1:8" ht="39" customHeight="1" thickBot="1" x14ac:dyDescent="0.25">
      <c r="A1" s="524" t="s">
        <v>422</v>
      </c>
      <c r="B1" s="525"/>
      <c r="C1" s="525"/>
      <c r="D1" s="525"/>
      <c r="E1" s="525"/>
      <c r="F1" s="525"/>
      <c r="G1" s="525"/>
      <c r="H1" s="526"/>
    </row>
    <row r="2" spans="1:8" ht="9" customHeight="1" x14ac:dyDescent="0.5">
      <c r="A2" s="157"/>
      <c r="B2" s="158"/>
      <c r="C2" s="158"/>
      <c r="D2" s="158"/>
      <c r="E2" s="158"/>
      <c r="F2" s="158"/>
      <c r="G2" s="158"/>
      <c r="H2" s="159"/>
    </row>
    <row r="3" spans="1:8" ht="13.5" thickBot="1" x14ac:dyDescent="0.25">
      <c r="A3" s="160"/>
      <c r="B3" s="154"/>
      <c r="C3" s="161" t="s">
        <v>423</v>
      </c>
      <c r="D3" s="154"/>
      <c r="E3" s="154"/>
      <c r="F3" s="154"/>
      <c r="G3" s="154"/>
      <c r="H3" s="162"/>
    </row>
    <row r="4" spans="1:8" ht="15.75" x14ac:dyDescent="0.25">
      <c r="A4" s="163" t="s">
        <v>424</v>
      </c>
      <c r="B4" s="154"/>
      <c r="C4" s="224">
        <f>Company</f>
        <v>0</v>
      </c>
      <c r="D4" s="154"/>
      <c r="E4" s="520" t="s">
        <v>425</v>
      </c>
      <c r="F4" s="518" t="s">
        <v>17</v>
      </c>
      <c r="G4" s="519"/>
      <c r="H4" s="162"/>
    </row>
    <row r="5" spans="1:8" ht="15.75" x14ac:dyDescent="0.25">
      <c r="A5" s="163" t="s">
        <v>426</v>
      </c>
      <c r="B5" s="154"/>
      <c r="C5" s="188" t="s">
        <v>31</v>
      </c>
      <c r="D5" s="154"/>
      <c r="E5" s="521"/>
      <c r="F5" s="164" t="s">
        <v>427</v>
      </c>
      <c r="G5" s="165" t="s">
        <v>428</v>
      </c>
      <c r="H5" s="162"/>
    </row>
    <row r="6" spans="1:8" ht="16.5" thickBot="1" x14ac:dyDescent="0.3">
      <c r="A6" s="163" t="s">
        <v>429</v>
      </c>
      <c r="B6" s="154"/>
      <c r="C6" s="189"/>
      <c r="D6" s="155"/>
      <c r="E6" s="522"/>
      <c r="F6" s="151" t="e">
        <f>((F24*E24)+(F27*E27)+(F30*E30)+(F33*E33)+(F36*E36))*(LEFT(C5,2)="Pu")</f>
        <v>#DIV/0!</v>
      </c>
      <c r="G6" s="152" t="e">
        <f>(G24*E24+G27*E27+G30*E30+G33*E33+G36*E36)*(LEFT(C5,2)="Pr")</f>
        <v>#DIV/0!</v>
      </c>
      <c r="H6" s="162"/>
    </row>
    <row r="7" spans="1:8" ht="16.5" thickBot="1" x14ac:dyDescent="0.3">
      <c r="A7" s="163" t="s">
        <v>430</v>
      </c>
      <c r="B7" s="154"/>
      <c r="C7" s="190"/>
      <c r="D7" s="154"/>
      <c r="E7" s="166" t="s">
        <v>431</v>
      </c>
      <c r="F7" s="145" t="e">
        <f>IF(F6&gt;2.99,F6,"")</f>
        <v>#DIV/0!</v>
      </c>
      <c r="G7" s="146" t="e">
        <f>IF(G6&gt;2.61,G6,"")</f>
        <v>#DIV/0!</v>
      </c>
      <c r="H7" s="167"/>
    </row>
    <row r="8" spans="1:8" ht="17.25" thickTop="1" thickBot="1" x14ac:dyDescent="0.3">
      <c r="A8" s="163" t="s">
        <v>432</v>
      </c>
      <c r="B8" s="154"/>
      <c r="C8" s="191"/>
      <c r="D8" s="155"/>
      <c r="E8" s="168" t="s">
        <v>433</v>
      </c>
      <c r="F8" s="147" t="e">
        <f>IF(AND(F6&gt;=1.81,F6&lt;=2.99),F6,"")</f>
        <v>#DIV/0!</v>
      </c>
      <c r="G8" s="148" t="e">
        <f>IF(AND(G6&gt;=1.1,G6&lt;=2.6),G6,"")</f>
        <v>#DIV/0!</v>
      </c>
      <c r="H8" s="167"/>
    </row>
    <row r="9" spans="1:8" ht="17.25" thickTop="1" thickBot="1" x14ac:dyDescent="0.3">
      <c r="A9" s="169"/>
      <c r="B9" s="154"/>
      <c r="C9" s="154"/>
      <c r="D9" s="154"/>
      <c r="E9" s="170" t="s">
        <v>434</v>
      </c>
      <c r="F9" s="149" t="e">
        <f>IF(F6&lt;1.8,F6,"")</f>
        <v>#DIV/0!</v>
      </c>
      <c r="G9" s="150" t="e">
        <f>IF(G6&lt;1.09,G6,"")</f>
        <v>#DIV/0!</v>
      </c>
      <c r="H9" s="167"/>
    </row>
    <row r="10" spans="1:8" ht="15.75" x14ac:dyDescent="0.25">
      <c r="A10" s="215" t="s">
        <v>435</v>
      </c>
      <c r="B10" s="216"/>
      <c r="C10" s="217"/>
      <c r="D10" s="154"/>
      <c r="E10" s="154"/>
      <c r="F10" s="154"/>
      <c r="G10" s="154"/>
      <c r="H10" s="162"/>
    </row>
    <row r="11" spans="1:8" ht="6" customHeight="1" thickBot="1" x14ac:dyDescent="0.25">
      <c r="A11" s="160"/>
      <c r="B11" s="154"/>
      <c r="C11" s="154"/>
      <c r="D11" s="154"/>
      <c r="E11" s="154"/>
      <c r="F11" s="154"/>
      <c r="G11" s="154"/>
      <c r="H11" s="162"/>
    </row>
    <row r="12" spans="1:8" ht="15.75" x14ac:dyDescent="0.25">
      <c r="A12" s="160"/>
      <c r="B12" s="172" t="s">
        <v>436</v>
      </c>
      <c r="C12" s="192"/>
      <c r="D12" s="154"/>
      <c r="E12" s="154"/>
      <c r="F12" s="154"/>
      <c r="G12" s="154"/>
      <c r="H12" s="162"/>
    </row>
    <row r="13" spans="1:8" ht="15.75" x14ac:dyDescent="0.25">
      <c r="A13" s="160"/>
      <c r="B13" s="172" t="s">
        <v>437</v>
      </c>
      <c r="C13" s="193"/>
      <c r="D13" s="154"/>
      <c r="E13" s="154"/>
      <c r="F13" s="154"/>
      <c r="G13" s="154"/>
      <c r="H13" s="162"/>
    </row>
    <row r="14" spans="1:8" ht="15.75" x14ac:dyDescent="0.25">
      <c r="A14" s="160"/>
      <c r="B14" s="172" t="s">
        <v>438</v>
      </c>
      <c r="C14" s="193"/>
      <c r="D14" s="154"/>
      <c r="E14" s="154"/>
      <c r="F14" s="154"/>
      <c r="G14" s="154"/>
      <c r="H14" s="162"/>
    </row>
    <row r="15" spans="1:8" ht="15.75" x14ac:dyDescent="0.25">
      <c r="A15" s="160"/>
      <c r="B15" s="172" t="s">
        <v>439</v>
      </c>
      <c r="C15" s="193"/>
      <c r="D15" s="154"/>
      <c r="E15" s="154"/>
      <c r="F15" s="154"/>
      <c r="G15" s="154"/>
      <c r="H15" s="162"/>
    </row>
    <row r="16" spans="1:8" ht="15.75" x14ac:dyDescent="0.25">
      <c r="A16" s="160"/>
      <c r="B16" s="172" t="s">
        <v>440</v>
      </c>
      <c r="C16" s="193"/>
      <c r="D16" s="154"/>
      <c r="E16" s="154"/>
      <c r="F16" s="154"/>
      <c r="G16" s="154"/>
      <c r="H16" s="162"/>
    </row>
    <row r="17" spans="1:8" ht="15.75" x14ac:dyDescent="0.25">
      <c r="A17" s="160"/>
      <c r="B17" s="172" t="s">
        <v>441</v>
      </c>
      <c r="C17" s="193"/>
      <c r="D17" s="154"/>
      <c r="E17" s="154"/>
      <c r="F17" s="154"/>
      <c r="G17" s="154"/>
      <c r="H17" s="162"/>
    </row>
    <row r="18" spans="1:8" ht="16.5" thickBot="1" x14ac:dyDescent="0.3">
      <c r="A18" s="160"/>
      <c r="B18" s="172" t="s">
        <v>442</v>
      </c>
      <c r="C18" s="194"/>
      <c r="D18" s="154"/>
      <c r="E18" s="154"/>
      <c r="F18" s="154"/>
      <c r="G18" s="154"/>
      <c r="H18" s="162"/>
    </row>
    <row r="19" spans="1:8" x14ac:dyDescent="0.2">
      <c r="A19" s="173"/>
      <c r="B19" s="174"/>
      <c r="C19" s="175" t="s">
        <v>443</v>
      </c>
      <c r="D19" s="154"/>
      <c r="E19" s="154"/>
      <c r="F19" s="154"/>
      <c r="G19" s="154"/>
      <c r="H19" s="162"/>
    </row>
    <row r="20" spans="1:8" x14ac:dyDescent="0.2">
      <c r="A20" s="160"/>
      <c r="B20" s="154"/>
      <c r="C20" s="176"/>
      <c r="D20" s="154"/>
      <c r="E20" s="154"/>
      <c r="F20" s="154"/>
      <c r="G20" s="154"/>
      <c r="H20" s="162"/>
    </row>
    <row r="21" spans="1:8" ht="15.75" x14ac:dyDescent="0.25">
      <c r="A21" s="171"/>
      <c r="B21" s="154"/>
      <c r="C21" s="154"/>
      <c r="D21" s="154"/>
      <c r="E21" s="154"/>
      <c r="F21" s="523" t="s">
        <v>444</v>
      </c>
      <c r="G21" s="523"/>
      <c r="H21" s="162"/>
    </row>
    <row r="22" spans="1:8" ht="13.5" thickBot="1" x14ac:dyDescent="0.25">
      <c r="A22" s="160"/>
      <c r="B22" s="154"/>
      <c r="C22" s="154"/>
      <c r="D22" s="154"/>
      <c r="E22" s="154"/>
      <c r="F22" s="177" t="s">
        <v>427</v>
      </c>
      <c r="G22" s="177" t="s">
        <v>428</v>
      </c>
      <c r="H22" s="162"/>
    </row>
    <row r="23" spans="1:8" ht="16.5" thickBot="1" x14ac:dyDescent="0.3">
      <c r="A23" s="218">
        <v>1</v>
      </c>
      <c r="B23" s="195" t="str">
        <f>B13</f>
        <v>Working Capital</v>
      </c>
      <c r="C23" s="178">
        <f>C13</f>
        <v>0</v>
      </c>
      <c r="D23" s="179"/>
      <c r="E23" s="154"/>
      <c r="F23" s="180"/>
      <c r="G23" s="180"/>
      <c r="H23" s="162"/>
    </row>
    <row r="24" spans="1:8" ht="16.5" thickBot="1" x14ac:dyDescent="0.3">
      <c r="A24" s="196"/>
      <c r="B24" s="181" t="str">
        <f>B14</f>
        <v>Total Assets</v>
      </c>
      <c r="C24" s="182">
        <f>C14</f>
        <v>0</v>
      </c>
      <c r="D24" s="182"/>
      <c r="E24" s="219" t="e">
        <f>C23/C24</f>
        <v>#DIV/0!</v>
      </c>
      <c r="F24" s="183">
        <v>1.2</v>
      </c>
      <c r="G24" s="184">
        <v>6.56</v>
      </c>
      <c r="H24" s="162"/>
    </row>
    <row r="25" spans="1:8" ht="13.5" thickBot="1" x14ac:dyDescent="0.25">
      <c r="A25" s="196"/>
      <c r="B25" s="154"/>
      <c r="C25" s="154"/>
      <c r="D25" s="154"/>
      <c r="E25" s="156"/>
      <c r="F25" s="183"/>
      <c r="G25" s="184"/>
      <c r="H25" s="162"/>
    </row>
    <row r="26" spans="1:8" ht="16.5" thickBot="1" x14ac:dyDescent="0.3">
      <c r="A26" s="218">
        <v>2</v>
      </c>
      <c r="B26" s="195" t="str">
        <f>B15</f>
        <v>Retained Earnings</v>
      </c>
      <c r="C26" s="178">
        <f>C15</f>
        <v>0</v>
      </c>
      <c r="D26" s="179"/>
      <c r="E26" s="156"/>
      <c r="F26" s="183"/>
      <c r="G26" s="184"/>
      <c r="H26" s="162"/>
    </row>
    <row r="27" spans="1:8" ht="16.5" thickBot="1" x14ac:dyDescent="0.3">
      <c r="A27" s="196"/>
      <c r="B27" s="181" t="str">
        <f>B14</f>
        <v>Total Assets</v>
      </c>
      <c r="C27" s="182">
        <f>C14</f>
        <v>0</v>
      </c>
      <c r="D27" s="182"/>
      <c r="E27" s="219" t="e">
        <f>C26/C27</f>
        <v>#DIV/0!</v>
      </c>
      <c r="F27" s="183">
        <v>1.4</v>
      </c>
      <c r="G27" s="184">
        <v>3.26</v>
      </c>
      <c r="H27" s="162"/>
    </row>
    <row r="28" spans="1:8" ht="13.5" thickBot="1" x14ac:dyDescent="0.25">
      <c r="A28" s="196"/>
      <c r="B28" s="154"/>
      <c r="C28" s="154"/>
      <c r="D28" s="154"/>
      <c r="E28" s="156"/>
      <c r="F28" s="183"/>
      <c r="G28" s="184"/>
      <c r="H28" s="162"/>
    </row>
    <row r="29" spans="1:8" ht="16.5" thickBot="1" x14ac:dyDescent="0.3">
      <c r="A29" s="218">
        <v>3</v>
      </c>
      <c r="B29" s="195" t="str">
        <f>B16</f>
        <v>Net Income before Interest and Taxes</v>
      </c>
      <c r="C29" s="178">
        <f>C16</f>
        <v>0</v>
      </c>
      <c r="D29" s="179"/>
      <c r="E29" s="156"/>
      <c r="F29" s="183"/>
      <c r="G29" s="184"/>
      <c r="H29" s="162"/>
    </row>
    <row r="30" spans="1:8" ht="16.5" thickBot="1" x14ac:dyDescent="0.3">
      <c r="A30" s="196"/>
      <c r="B30" s="181" t="str">
        <f>B14</f>
        <v>Total Assets</v>
      </c>
      <c r="C30" s="182">
        <f>C14</f>
        <v>0</v>
      </c>
      <c r="D30" s="182"/>
      <c r="E30" s="219" t="e">
        <f>C29/C30</f>
        <v>#DIV/0!</v>
      </c>
      <c r="F30" s="183">
        <v>3.3</v>
      </c>
      <c r="G30" s="184">
        <v>6.72</v>
      </c>
      <c r="H30" s="162"/>
    </row>
    <row r="31" spans="1:8" ht="13.5" thickBot="1" x14ac:dyDescent="0.25">
      <c r="A31" s="196"/>
      <c r="B31" s="154"/>
      <c r="C31" s="154"/>
      <c r="D31" s="154"/>
      <c r="E31" s="156"/>
      <c r="F31" s="183"/>
      <c r="G31" s="184"/>
      <c r="H31" s="162"/>
    </row>
    <row r="32" spans="1:8" ht="16.5" thickBot="1" x14ac:dyDescent="0.3">
      <c r="A32" s="218">
        <v>4</v>
      </c>
      <c r="B32" s="195" t="str">
        <f>B17</f>
        <v>Value of Equity (Market* or Book)</v>
      </c>
      <c r="C32" s="178">
        <f>C17</f>
        <v>0</v>
      </c>
      <c r="D32" s="179"/>
      <c r="E32" s="156"/>
      <c r="F32" s="183"/>
      <c r="G32" s="184"/>
      <c r="H32" s="162"/>
    </row>
    <row r="33" spans="1:8" ht="16.5" thickBot="1" x14ac:dyDescent="0.3">
      <c r="A33" s="196"/>
      <c r="B33" s="181" t="str">
        <f>B18</f>
        <v>Book Value of Total Liabilities</v>
      </c>
      <c r="C33" s="182">
        <f>C18</f>
        <v>0</v>
      </c>
      <c r="D33" s="182"/>
      <c r="E33" s="219" t="e">
        <f>C32/C33</f>
        <v>#DIV/0!</v>
      </c>
      <c r="F33" s="183">
        <v>0.6</v>
      </c>
      <c r="G33" s="184">
        <v>1.05</v>
      </c>
      <c r="H33" s="162"/>
    </row>
    <row r="34" spans="1:8" ht="13.5" thickBot="1" x14ac:dyDescent="0.25">
      <c r="A34" s="196"/>
      <c r="B34" s="154"/>
      <c r="C34" s="154"/>
      <c r="D34" s="154"/>
      <c r="E34" s="156"/>
      <c r="F34" s="183"/>
      <c r="G34" s="184"/>
      <c r="H34" s="162"/>
    </row>
    <row r="35" spans="1:8" ht="16.5" thickBot="1" x14ac:dyDescent="0.3">
      <c r="A35" s="218">
        <v>5</v>
      </c>
      <c r="B35" s="195" t="str">
        <f>B12</f>
        <v>Net Sales</v>
      </c>
      <c r="C35" s="178">
        <f>C12</f>
        <v>0</v>
      </c>
      <c r="D35" s="179"/>
      <c r="E35" s="156"/>
      <c r="F35" s="183"/>
      <c r="G35" s="184"/>
      <c r="H35" s="162"/>
    </row>
    <row r="36" spans="1:8" ht="16.5" thickBot="1" x14ac:dyDescent="0.3">
      <c r="A36" s="160"/>
      <c r="B36" s="181" t="str">
        <f>B14</f>
        <v>Total Assets</v>
      </c>
      <c r="C36" s="182">
        <f>C14</f>
        <v>0</v>
      </c>
      <c r="D36" s="182"/>
      <c r="E36" s="219" t="e">
        <f>C35/C36</f>
        <v>#DIV/0!</v>
      </c>
      <c r="F36" s="183">
        <v>1</v>
      </c>
      <c r="G36" s="184"/>
      <c r="H36" s="162"/>
    </row>
    <row r="37" spans="1:8" ht="13.5" thickBot="1" x14ac:dyDescent="0.25">
      <c r="A37" s="185"/>
      <c r="B37" s="186"/>
      <c r="C37" s="186"/>
      <c r="D37" s="186"/>
      <c r="E37" s="186"/>
      <c r="F37" s="186"/>
      <c r="G37" s="186"/>
      <c r="H37" s="187"/>
    </row>
    <row r="38" spans="1:8" ht="15.75" x14ac:dyDescent="0.25">
      <c r="A38" s="527" t="s">
        <v>445</v>
      </c>
      <c r="B38" s="528"/>
      <c r="C38" s="528"/>
      <c r="D38" s="528"/>
      <c r="E38" s="528"/>
      <c r="F38" s="528"/>
      <c r="G38" s="528"/>
      <c r="H38" s="529"/>
    </row>
    <row r="39" spans="1:8" ht="15.75" x14ac:dyDescent="0.25">
      <c r="A39" s="510"/>
      <c r="B39" s="510"/>
      <c r="C39" s="510"/>
      <c r="D39" s="510"/>
      <c r="E39" s="510"/>
      <c r="F39" s="510"/>
      <c r="G39" s="510"/>
      <c r="H39" s="510"/>
    </row>
    <row r="40" spans="1:8" ht="15.75" x14ac:dyDescent="0.25">
      <c r="A40" s="510"/>
      <c r="B40" s="511"/>
      <c r="C40" s="511"/>
      <c r="D40" s="511"/>
      <c r="E40" s="511"/>
      <c r="F40" s="511"/>
      <c r="G40" s="511"/>
      <c r="H40" s="511"/>
    </row>
    <row r="41" spans="1:8" ht="15.75" x14ac:dyDescent="0.25">
      <c r="A41" s="510"/>
      <c r="B41" s="511"/>
      <c r="C41" s="511"/>
      <c r="D41" s="511"/>
      <c r="E41" s="511"/>
      <c r="F41" s="511"/>
      <c r="G41" s="511"/>
      <c r="H41" s="511"/>
    </row>
    <row r="42" spans="1:8" ht="15.75" x14ac:dyDescent="0.25">
      <c r="A42" s="510"/>
      <c r="B42" s="511"/>
      <c r="C42" s="511"/>
      <c r="D42" s="511"/>
      <c r="E42" s="511"/>
      <c r="F42" s="511"/>
      <c r="G42" s="511"/>
      <c r="H42" s="511"/>
    </row>
    <row r="43" spans="1:8" ht="15.75" x14ac:dyDescent="0.25">
      <c r="A43" s="515"/>
      <c r="B43" s="516"/>
      <c r="C43" s="516"/>
      <c r="D43" s="516"/>
      <c r="E43" s="516"/>
      <c r="F43" s="516"/>
      <c r="G43" s="516"/>
      <c r="H43" s="517"/>
    </row>
    <row r="44" spans="1:8" ht="15.75" x14ac:dyDescent="0.25">
      <c r="A44" s="515"/>
      <c r="B44" s="516"/>
      <c r="C44" s="516"/>
      <c r="D44" s="516"/>
      <c r="E44" s="516"/>
      <c r="F44" s="516"/>
      <c r="G44" s="516"/>
      <c r="H44" s="517"/>
    </row>
    <row r="45" spans="1:8" ht="15.75" x14ac:dyDescent="0.25">
      <c r="A45" s="515"/>
      <c r="B45" s="516"/>
      <c r="C45" s="516"/>
      <c r="D45" s="516"/>
      <c r="E45" s="516"/>
      <c r="F45" s="516"/>
      <c r="G45" s="516"/>
      <c r="H45" s="517"/>
    </row>
    <row r="46" spans="1:8" ht="15.75" x14ac:dyDescent="0.25">
      <c r="A46" s="515"/>
      <c r="B46" s="516"/>
      <c r="C46" s="516"/>
      <c r="D46" s="516"/>
      <c r="E46" s="516"/>
      <c r="F46" s="516"/>
      <c r="G46" s="516"/>
      <c r="H46" s="517"/>
    </row>
    <row r="47" spans="1:8" ht="15.75" x14ac:dyDescent="0.25">
      <c r="A47" s="515"/>
      <c r="B47" s="516"/>
      <c r="C47" s="516"/>
      <c r="D47" s="516"/>
      <c r="E47" s="516"/>
      <c r="F47" s="516"/>
      <c r="G47" s="516"/>
      <c r="H47" s="517"/>
    </row>
    <row r="48" spans="1:8" x14ac:dyDescent="0.2">
      <c r="A48" s="512"/>
      <c r="B48" s="513"/>
      <c r="C48" s="513"/>
      <c r="D48" s="513"/>
      <c r="E48" s="513"/>
      <c r="F48" s="513"/>
      <c r="G48" s="513"/>
      <c r="H48" s="514"/>
    </row>
  </sheetData>
  <sheetProtection password="DB6F" sheet="1" objects="1" scenarios="1" selectLockedCells="1"/>
  <mergeCells count="15">
    <mergeCell ref="F4:G4"/>
    <mergeCell ref="E4:E6"/>
    <mergeCell ref="F21:G21"/>
    <mergeCell ref="A1:H1"/>
    <mergeCell ref="A38:H38"/>
    <mergeCell ref="A39:H39"/>
    <mergeCell ref="A40:H40"/>
    <mergeCell ref="A41:H41"/>
    <mergeCell ref="A42:H42"/>
    <mergeCell ref="A48:H48"/>
    <mergeCell ref="A43:H43"/>
    <mergeCell ref="A44:H44"/>
    <mergeCell ref="A45:H45"/>
    <mergeCell ref="A46:H46"/>
    <mergeCell ref="A47:H47"/>
  </mergeCells>
  <dataValidations count="1">
    <dataValidation type="list" allowBlank="1" showInputMessage="1" showErrorMessage="1" sqref="C5" xr:uid="{00000000-0002-0000-0200-000000000000}">
      <formula1>"Select One, Public, Private"</formula1>
    </dataValidation>
  </dataValidations>
  <pageMargins left="0.7" right="0.7" top="0.75" bottom="0.75" header="0.3" footer="0.3"/>
  <pageSetup scale="85" orientation="portrait" r:id="rId1"/>
  <headerFooter>
    <oddFooter>&amp;C&amp;"Arial,Bold"&amp;9&amp;N&amp;R&amp;"Arial,Bold"&amp;9&amp;F, &amp;A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22"/>
  <dimension ref="A1:AG66"/>
  <sheetViews>
    <sheetView showGridLines="0" showZeros="0" zoomScaleNormal="100" workbookViewId="0">
      <selection activeCell="D6" sqref="D6:E6"/>
    </sheetView>
  </sheetViews>
  <sheetFormatPr defaultColWidth="11.42578125" defaultRowHeight="15" x14ac:dyDescent="0.2"/>
  <cols>
    <col min="1" max="1" width="28.42578125" style="4" customWidth="1"/>
    <col min="2" max="2" width="38.140625" style="4" customWidth="1"/>
    <col min="3" max="3" width="14.7109375" style="17" customWidth="1"/>
    <col min="4" max="4" width="12.85546875" style="4" customWidth="1"/>
    <col min="5" max="5" width="21.5703125" style="4" customWidth="1"/>
    <col min="6" max="6" width="4" customWidth="1"/>
    <col min="7" max="7" width="11.42578125" customWidth="1"/>
    <col min="8" max="8" width="6.28515625" customWidth="1"/>
    <col min="9" max="9" width="4.42578125" customWidth="1"/>
    <col min="10" max="11" width="11.42578125" style="4" hidden="1" customWidth="1"/>
    <col min="12" max="13" width="11.42578125" style="3" hidden="1" customWidth="1"/>
    <col min="14" max="14" width="11.42578125" style="3" customWidth="1"/>
    <col min="15" max="33" width="11.42578125" customWidth="1"/>
    <col min="34" max="55" width="11.42578125" style="4" customWidth="1"/>
    <col min="56" max="16384" width="11.42578125" style="4"/>
  </cols>
  <sheetData>
    <row r="1" spans="1:33" ht="31.5" x14ac:dyDescent="0.2">
      <c r="A1" s="223" t="s">
        <v>19</v>
      </c>
      <c r="B1" s="223"/>
      <c r="C1" s="223"/>
      <c r="D1" s="223"/>
      <c r="E1" s="223"/>
    </row>
    <row r="2" spans="1:33" x14ac:dyDescent="0.2">
      <c r="A2" s="234" t="s">
        <v>446</v>
      </c>
      <c r="B2" s="220">
        <f>Company</f>
        <v>0</v>
      </c>
      <c r="C2" s="234" t="s">
        <v>74</v>
      </c>
      <c r="D2" s="530">
        <f>City</f>
        <v>0</v>
      </c>
      <c r="E2" s="530"/>
    </row>
    <row r="3" spans="1:33" x14ac:dyDescent="0.2">
      <c r="A3" s="234" t="s">
        <v>447</v>
      </c>
      <c r="B3" s="220">
        <f>DUNS</f>
        <v>0</v>
      </c>
      <c r="C3" s="234" t="s">
        <v>81</v>
      </c>
      <c r="D3" s="531">
        <f>Country</f>
        <v>0</v>
      </c>
      <c r="E3" s="531"/>
    </row>
    <row r="4" spans="1:33" x14ac:dyDescent="0.2">
      <c r="A4" s="540" t="s">
        <v>448</v>
      </c>
      <c r="B4" s="541"/>
      <c r="C4" s="539" t="s">
        <v>449</v>
      </c>
      <c r="D4" s="539"/>
      <c r="E4" s="539"/>
      <c r="J4" s="3"/>
      <c r="K4" s="3"/>
    </row>
    <row r="5" spans="1:33" s="5" customFormat="1" ht="15.75" thickBot="1" x14ac:dyDescent="0.25">
      <c r="A5" s="542"/>
      <c r="B5" s="543"/>
      <c r="C5" s="332" t="s">
        <v>450</v>
      </c>
      <c r="D5" s="538" t="s">
        <v>451</v>
      </c>
      <c r="E5" s="538"/>
      <c r="F5"/>
      <c r="G5"/>
      <c r="H5"/>
      <c r="I5"/>
      <c r="J5" s="74" t="s">
        <v>444</v>
      </c>
      <c r="K5" s="74" t="s">
        <v>452</v>
      </c>
      <c r="L5" s="74" t="s">
        <v>453</v>
      </c>
      <c r="M5" s="74" t="s">
        <v>454</v>
      </c>
      <c r="N5" s="3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</row>
    <row r="6" spans="1:33" s="5" customFormat="1" ht="36" x14ac:dyDescent="0.2">
      <c r="A6" s="114" t="s">
        <v>455</v>
      </c>
      <c r="B6" s="108" t="s">
        <v>456</v>
      </c>
      <c r="C6" s="1">
        <v>10</v>
      </c>
      <c r="D6" s="532"/>
      <c r="E6" s="533"/>
      <c r="F6"/>
      <c r="G6"/>
      <c r="H6"/>
      <c r="I6"/>
      <c r="J6" s="79">
        <v>14.285714285714286</v>
      </c>
      <c r="K6" s="80">
        <f>10*J6</f>
        <v>142.85714285714286</v>
      </c>
      <c r="L6" s="81">
        <f>C6*J6</f>
        <v>142.85714285714286</v>
      </c>
      <c r="M6" s="82">
        <f>F6*J6</f>
        <v>0</v>
      </c>
      <c r="N6" s="3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</row>
    <row r="7" spans="1:33" ht="36" x14ac:dyDescent="0.2">
      <c r="A7" s="114" t="s">
        <v>457</v>
      </c>
      <c r="B7" s="108" t="s">
        <v>458</v>
      </c>
      <c r="C7" s="1">
        <v>10</v>
      </c>
      <c r="D7" s="533"/>
      <c r="E7" s="533"/>
      <c r="J7" s="83">
        <v>14.285714285714286</v>
      </c>
      <c r="K7" s="84">
        <f t="shared" ref="K7:K12" si="0">10*J7</f>
        <v>142.85714285714286</v>
      </c>
      <c r="L7" s="85">
        <f t="shared" ref="L7:L12" si="1">C7*J7</f>
        <v>142.85714285714286</v>
      </c>
      <c r="M7" s="86">
        <f t="shared" ref="M7:M12" si="2">F7*J7</f>
        <v>0</v>
      </c>
    </row>
    <row r="8" spans="1:33" s="6" customFormat="1" ht="24" x14ac:dyDescent="0.2">
      <c r="A8" s="114" t="s">
        <v>459</v>
      </c>
      <c r="B8" s="108" t="s">
        <v>460</v>
      </c>
      <c r="C8" s="1">
        <v>10</v>
      </c>
      <c r="D8" s="533"/>
      <c r="E8" s="533"/>
      <c r="F8"/>
      <c r="G8"/>
      <c r="H8"/>
      <c r="I8"/>
      <c r="J8" s="83">
        <v>14.285714285714286</v>
      </c>
      <c r="K8" s="84">
        <f t="shared" si="0"/>
        <v>142.85714285714286</v>
      </c>
      <c r="L8" s="85">
        <f t="shared" si="1"/>
        <v>142.85714285714286</v>
      </c>
      <c r="M8" s="86">
        <f t="shared" si="2"/>
        <v>0</v>
      </c>
      <c r="N8" s="3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</row>
    <row r="9" spans="1:33" s="7" customFormat="1" ht="36" x14ac:dyDescent="0.2">
      <c r="A9" s="114" t="s">
        <v>461</v>
      </c>
      <c r="B9" s="108" t="s">
        <v>462</v>
      </c>
      <c r="C9" s="1">
        <v>10</v>
      </c>
      <c r="D9" s="533"/>
      <c r="E9" s="533"/>
      <c r="F9"/>
      <c r="G9"/>
      <c r="H9"/>
      <c r="I9"/>
      <c r="J9" s="83">
        <v>14.285714285714286</v>
      </c>
      <c r="K9" s="84">
        <f t="shared" si="0"/>
        <v>142.85714285714286</v>
      </c>
      <c r="L9" s="85">
        <f t="shared" si="1"/>
        <v>142.85714285714286</v>
      </c>
      <c r="M9" s="86">
        <f t="shared" si="2"/>
        <v>0</v>
      </c>
      <c r="N9" s="3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</row>
    <row r="10" spans="1:33" s="7" customFormat="1" ht="24" x14ac:dyDescent="0.2">
      <c r="A10" s="114" t="s">
        <v>463</v>
      </c>
      <c r="B10" s="108" t="s">
        <v>464</v>
      </c>
      <c r="C10" s="1">
        <v>10</v>
      </c>
      <c r="D10" s="533"/>
      <c r="E10" s="533"/>
      <c r="F10"/>
      <c r="G10"/>
      <c r="H10"/>
      <c r="I10"/>
      <c r="J10" s="83">
        <v>14.285714285714286</v>
      </c>
      <c r="K10" s="84">
        <f t="shared" si="0"/>
        <v>142.85714285714286</v>
      </c>
      <c r="L10" s="85">
        <f t="shared" si="1"/>
        <v>142.85714285714286</v>
      </c>
      <c r="M10" s="86">
        <f t="shared" si="2"/>
        <v>0</v>
      </c>
      <c r="N10" s="3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</row>
    <row r="11" spans="1:33" s="7" customFormat="1" ht="48" x14ac:dyDescent="0.2">
      <c r="A11" s="114" t="s">
        <v>465</v>
      </c>
      <c r="B11" s="108" t="s">
        <v>466</v>
      </c>
      <c r="C11" s="1">
        <v>10</v>
      </c>
      <c r="D11" s="533"/>
      <c r="E11" s="533"/>
      <c r="F11"/>
      <c r="G11"/>
      <c r="H11"/>
      <c r="I11"/>
      <c r="J11" s="83">
        <v>14.285714285714286</v>
      </c>
      <c r="K11" s="84">
        <f t="shared" si="0"/>
        <v>142.85714285714286</v>
      </c>
      <c r="L11" s="85">
        <f t="shared" si="1"/>
        <v>142.85714285714286</v>
      </c>
      <c r="M11" s="86">
        <f t="shared" si="2"/>
        <v>0</v>
      </c>
      <c r="N11" s="3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</row>
    <row r="12" spans="1:33" s="7" customFormat="1" ht="36.75" thickBot="1" x14ac:dyDescent="0.25">
      <c r="A12" s="114" t="s">
        <v>467</v>
      </c>
      <c r="B12" s="108" t="s">
        <v>468</v>
      </c>
      <c r="C12" s="1">
        <v>10</v>
      </c>
      <c r="D12" s="533"/>
      <c r="E12" s="533"/>
      <c r="F12"/>
      <c r="G12"/>
      <c r="H12"/>
      <c r="I12"/>
      <c r="J12" s="87">
        <v>14.285714285714286</v>
      </c>
      <c r="K12" s="88">
        <f t="shared" si="0"/>
        <v>142.85714285714286</v>
      </c>
      <c r="L12" s="89">
        <f t="shared" si="1"/>
        <v>142.85714285714286</v>
      </c>
      <c r="M12" s="90">
        <f t="shared" si="2"/>
        <v>0</v>
      </c>
      <c r="N12" s="3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</row>
    <row r="13" spans="1:33" s="7" customFormat="1" ht="15.75" thickBot="1" x14ac:dyDescent="0.25">
      <c r="A13" s="98"/>
      <c r="B13" s="99"/>
      <c r="C13" s="338"/>
      <c r="D13" s="339"/>
      <c r="E13" s="339"/>
      <c r="F13"/>
      <c r="G13"/>
      <c r="H13"/>
      <c r="I13"/>
      <c r="J13" s="3"/>
      <c r="K13" s="3"/>
      <c r="L13" s="3"/>
      <c r="M13" s="3"/>
      <c r="N13" s="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</row>
    <row r="14" spans="1:33" s="7" customFormat="1" ht="15.75" thickBot="1" x14ac:dyDescent="0.25">
      <c r="A14" s="98"/>
      <c r="B14" s="100" t="s">
        <v>469</v>
      </c>
      <c r="C14" s="115">
        <f>SUM(C6:C12)</f>
        <v>70</v>
      </c>
      <c r="D14" s="339"/>
      <c r="E14" s="100"/>
      <c r="F14"/>
      <c r="G14"/>
      <c r="H14"/>
      <c r="I14"/>
      <c r="J14" s="91">
        <f>SUM(J6:J12)</f>
        <v>100.00000000000001</v>
      </c>
      <c r="K14" s="81">
        <f>SUM(K6:K12)</f>
        <v>1000.0000000000001</v>
      </c>
      <c r="L14" s="92">
        <f>SUM(L6:L12)</f>
        <v>1000.0000000000001</v>
      </c>
      <c r="M14" s="93">
        <f>SUM(M6:M12)</f>
        <v>0</v>
      </c>
      <c r="N14" s="3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</row>
    <row r="15" spans="1:33" s="7" customFormat="1" ht="15.75" thickBot="1" x14ac:dyDescent="0.25">
      <c r="A15" s="98"/>
      <c r="B15" s="100" t="s">
        <v>470</v>
      </c>
      <c r="C15" s="115">
        <f>70</f>
        <v>70</v>
      </c>
      <c r="D15" s="338"/>
      <c r="E15" s="100"/>
      <c r="F15"/>
      <c r="G15"/>
      <c r="H15"/>
      <c r="I15"/>
      <c r="J15" s="536" t="s">
        <v>471</v>
      </c>
      <c r="K15" s="534" t="s">
        <v>472</v>
      </c>
      <c r="L15" s="85">
        <f>$K$14</f>
        <v>1000.0000000000001</v>
      </c>
      <c r="M15" s="86">
        <f>$K$14</f>
        <v>1000.0000000000001</v>
      </c>
      <c r="N15" s="3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</row>
    <row r="16" spans="1:33" s="7" customFormat="1" ht="15.75" thickBot="1" x14ac:dyDescent="0.25">
      <c r="A16" s="98"/>
      <c r="B16" s="100" t="s">
        <v>473</v>
      </c>
      <c r="C16" s="103">
        <f>C14/C15</f>
        <v>1</v>
      </c>
      <c r="D16" s="338"/>
      <c r="E16" s="100"/>
      <c r="F16"/>
      <c r="G16"/>
      <c r="H16"/>
      <c r="I16"/>
      <c r="J16" s="536"/>
      <c r="K16" s="534"/>
      <c r="L16" s="85"/>
      <c r="M16" s="86"/>
      <c r="N16" s="3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</row>
    <row r="17" spans="1:33" s="7" customFormat="1" ht="15.75" thickBot="1" x14ac:dyDescent="0.25">
      <c r="A17" s="98"/>
      <c r="B17" s="99"/>
      <c r="C17"/>
      <c r="D17"/>
      <c r="E17"/>
      <c r="F17"/>
      <c r="G17"/>
      <c r="H17"/>
      <c r="I17"/>
      <c r="J17" s="536"/>
      <c r="K17" s="534"/>
      <c r="L17" s="340">
        <f>L14/$K$14</f>
        <v>1</v>
      </c>
      <c r="M17" s="341">
        <f>M14/$K$14</f>
        <v>0</v>
      </c>
      <c r="N17" s="3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</row>
    <row r="18" spans="1:33" s="7" customFormat="1" ht="15.75" customHeight="1" thickBot="1" x14ac:dyDescent="0.25">
      <c r="A18" s="544" t="s">
        <v>474</v>
      </c>
      <c r="B18" s="545"/>
      <c r="C18" s="104" t="s">
        <v>475</v>
      </c>
      <c r="D18"/>
      <c r="E18"/>
      <c r="F18"/>
      <c r="G18"/>
      <c r="H18"/>
      <c r="I18"/>
      <c r="J18" s="537"/>
      <c r="K18" s="535"/>
      <c r="L18" s="94" t="s">
        <v>453</v>
      </c>
      <c r="M18" s="95" t="s">
        <v>454</v>
      </c>
      <c r="N18" s="3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</row>
    <row r="19" spans="1:33" s="7" customFormat="1" ht="15" customHeight="1" x14ac:dyDescent="0.2">
      <c r="A19" s="546" t="s">
        <v>476</v>
      </c>
      <c r="B19" s="547"/>
      <c r="C19" s="105" t="s">
        <v>477</v>
      </c>
      <c r="D19"/>
      <c r="E19"/>
      <c r="F19"/>
      <c r="G19"/>
      <c r="H19"/>
      <c r="I19"/>
      <c r="J19" s="3"/>
      <c r="K19" s="3"/>
      <c r="L19" s="3"/>
      <c r="M19" s="3"/>
      <c r="N19" s="3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</row>
    <row r="20" spans="1:33" s="7" customFormat="1" ht="15" customHeight="1" thickBot="1" x14ac:dyDescent="0.25">
      <c r="A20" s="548" t="s">
        <v>478</v>
      </c>
      <c r="B20" s="549"/>
      <c r="C20" s="106" t="s">
        <v>479</v>
      </c>
      <c r="D20" s="339"/>
      <c r="E20" s="339"/>
      <c r="F20"/>
      <c r="G20"/>
      <c r="H20"/>
      <c r="I20"/>
      <c r="J20" s="3"/>
      <c r="K20" s="3"/>
      <c r="L20" s="3"/>
      <c r="M20" s="3"/>
      <c r="N20" s="3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</row>
    <row r="21" spans="1:33" s="7" customFormat="1" x14ac:dyDescent="0.2">
      <c r="A21" s="8"/>
      <c r="B21" s="9"/>
      <c r="C21" s="13"/>
      <c r="D21" s="12"/>
      <c r="E21" s="12"/>
      <c r="F21"/>
      <c r="G21"/>
      <c r="H21"/>
      <c r="I21"/>
      <c r="J21" s="3"/>
      <c r="K21" s="3"/>
      <c r="L21" s="3"/>
      <c r="M21" s="3"/>
      <c r="N21" s="3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</row>
    <row r="22" spans="1:33" s="7" customFormat="1" x14ac:dyDescent="0.2">
      <c r="A22" s="8"/>
      <c r="B22" s="9"/>
      <c r="C22" s="13"/>
      <c r="D22" s="12"/>
      <c r="E22" s="12"/>
      <c r="F22"/>
      <c r="G22"/>
      <c r="H22"/>
      <c r="I22"/>
      <c r="J22" s="3"/>
      <c r="K22" s="3"/>
      <c r="L22" s="3"/>
      <c r="M22" s="3"/>
      <c r="N22" s="3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</row>
    <row r="23" spans="1:33" s="7" customFormat="1" x14ac:dyDescent="0.2">
      <c r="A23" s="8"/>
      <c r="B23" s="9"/>
      <c r="C23" s="13"/>
      <c r="D23" s="12"/>
      <c r="E23" s="12"/>
      <c r="F23"/>
      <c r="G23"/>
      <c r="H23"/>
      <c r="I23"/>
      <c r="J23" s="3"/>
      <c r="K23" s="3"/>
      <c r="L23" s="3"/>
      <c r="M23" s="3"/>
      <c r="N23" s="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</row>
    <row r="24" spans="1:33" s="7" customFormat="1" x14ac:dyDescent="0.2">
      <c r="A24" s="8"/>
      <c r="B24" s="9"/>
      <c r="C24" s="13"/>
      <c r="D24" s="12"/>
      <c r="E24" s="12"/>
      <c r="F24"/>
      <c r="G24"/>
      <c r="H24"/>
      <c r="I24"/>
      <c r="J24" s="3"/>
      <c r="K24" s="3"/>
      <c r="L24" s="3"/>
      <c r="M24" s="3"/>
      <c r="N24" s="3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</row>
    <row r="25" spans="1:33" s="7" customFormat="1" x14ac:dyDescent="0.2">
      <c r="A25" s="8"/>
      <c r="B25" s="9"/>
      <c r="C25" s="13"/>
      <c r="D25" s="12"/>
      <c r="E25" s="12"/>
      <c r="F25"/>
      <c r="G25"/>
      <c r="H25"/>
      <c r="I25"/>
      <c r="J25" s="3"/>
      <c r="K25" s="3"/>
      <c r="L25" s="3"/>
      <c r="M25" s="3"/>
      <c r="N25" s="3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</row>
    <row r="26" spans="1:33" s="7" customFormat="1" x14ac:dyDescent="0.2">
      <c r="A26" s="8"/>
      <c r="B26" s="9"/>
      <c r="C26" s="13"/>
      <c r="D26" s="12"/>
      <c r="E26" s="12"/>
      <c r="F26"/>
      <c r="G26"/>
      <c r="H26"/>
      <c r="I26"/>
      <c r="J26" s="3"/>
      <c r="K26" s="3"/>
      <c r="L26" s="3"/>
      <c r="M26" s="3"/>
      <c r="N26" s="3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</row>
    <row r="27" spans="1:33" s="7" customFormat="1" x14ac:dyDescent="0.2">
      <c r="A27" s="8"/>
      <c r="B27" s="9"/>
      <c r="C27" s="13"/>
      <c r="D27" s="12"/>
      <c r="E27" s="12"/>
      <c r="F27"/>
      <c r="G27"/>
      <c r="H27"/>
      <c r="I27"/>
      <c r="J27" s="3"/>
      <c r="K27" s="3"/>
      <c r="L27" s="3"/>
      <c r="M27" s="3"/>
      <c r="N27" s="3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</row>
    <row r="28" spans="1:33" s="7" customFormat="1" x14ac:dyDescent="0.2">
      <c r="A28" s="8"/>
      <c r="B28" s="9"/>
      <c r="C28" s="13"/>
      <c r="D28" s="12"/>
      <c r="E28" s="12"/>
      <c r="F28"/>
      <c r="G28"/>
      <c r="H28"/>
      <c r="I28"/>
      <c r="J28" s="3"/>
      <c r="K28" s="3"/>
      <c r="L28" s="3"/>
      <c r="M28" s="3"/>
      <c r="N28" s="3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</row>
    <row r="29" spans="1:33" s="7" customFormat="1" x14ac:dyDescent="0.2">
      <c r="A29" s="8"/>
      <c r="B29" s="9"/>
      <c r="C29" s="13"/>
      <c r="D29" s="12"/>
      <c r="E29" s="12"/>
      <c r="F29"/>
      <c r="G29"/>
      <c r="H29"/>
      <c r="I29"/>
      <c r="J29" s="3"/>
      <c r="K29" s="3"/>
      <c r="L29" s="3"/>
      <c r="M29" s="3"/>
      <c r="N29" s="3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</row>
    <row r="30" spans="1:33" s="7" customFormat="1" x14ac:dyDescent="0.2">
      <c r="A30" s="8"/>
      <c r="B30" s="9"/>
      <c r="C30" s="13"/>
      <c r="D30" s="12"/>
      <c r="E30" s="12"/>
      <c r="F30"/>
      <c r="G30"/>
      <c r="H30"/>
      <c r="I30"/>
      <c r="J30" s="3"/>
      <c r="K30" s="3"/>
      <c r="L30" s="3"/>
      <c r="M30" s="3"/>
      <c r="N30" s="3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</row>
    <row r="31" spans="1:33" s="7" customFormat="1" x14ac:dyDescent="0.2">
      <c r="A31" s="8"/>
      <c r="B31" s="9"/>
      <c r="C31" s="13"/>
      <c r="D31" s="12"/>
      <c r="E31" s="12"/>
      <c r="F31"/>
      <c r="G31"/>
      <c r="H31"/>
      <c r="I31"/>
      <c r="J31" s="3"/>
      <c r="K31" s="3"/>
      <c r="L31" s="3"/>
      <c r="M31" s="3"/>
      <c r="N31" s="3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</row>
    <row r="32" spans="1:33" s="7" customFormat="1" x14ac:dyDescent="0.2">
      <c r="A32" s="8"/>
      <c r="B32" s="9"/>
      <c r="C32" s="13"/>
      <c r="D32" s="12"/>
      <c r="E32" s="12"/>
      <c r="F32"/>
      <c r="G32"/>
      <c r="H32"/>
      <c r="I32"/>
      <c r="J32" s="3"/>
      <c r="K32" s="3"/>
      <c r="L32" s="3"/>
      <c r="M32" s="3"/>
      <c r="N32" s="3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</row>
    <row r="33" spans="1:33" s="7" customFormat="1" x14ac:dyDescent="0.2">
      <c r="A33" s="8"/>
      <c r="B33" s="9"/>
      <c r="C33" s="13"/>
      <c r="D33" s="12"/>
      <c r="E33" s="12"/>
      <c r="F33"/>
      <c r="G33"/>
      <c r="H33"/>
      <c r="I33"/>
      <c r="J33" s="3"/>
      <c r="K33" s="3"/>
      <c r="L33" s="3"/>
      <c r="M33" s="3"/>
      <c r="N33" s="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</row>
    <row r="34" spans="1:33" s="7" customFormat="1" x14ac:dyDescent="0.2">
      <c r="A34" s="8"/>
      <c r="B34" s="9"/>
      <c r="C34" s="13"/>
      <c r="D34" s="12"/>
      <c r="E34" s="12"/>
      <c r="F34"/>
      <c r="G34"/>
      <c r="H34"/>
      <c r="I34"/>
      <c r="J34" s="3"/>
      <c r="K34" s="3"/>
      <c r="L34" s="3"/>
      <c r="M34" s="3"/>
      <c r="N34" s="3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</row>
    <row r="35" spans="1:33" s="7" customFormat="1" x14ac:dyDescent="0.2">
      <c r="A35" s="8"/>
      <c r="B35" s="9"/>
      <c r="C35" s="13"/>
      <c r="D35" s="12"/>
      <c r="E35" s="12"/>
      <c r="F35"/>
      <c r="G35"/>
      <c r="H35"/>
      <c r="I35"/>
      <c r="J35" s="3"/>
      <c r="K35" s="3"/>
      <c r="L35" s="3"/>
      <c r="M35" s="3"/>
      <c r="N35" s="3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</row>
    <row r="36" spans="1:33" s="7" customFormat="1" x14ac:dyDescent="0.2">
      <c r="A36" s="8"/>
      <c r="B36" s="9"/>
      <c r="C36" s="13"/>
      <c r="D36" s="12"/>
      <c r="E36" s="12"/>
      <c r="F36"/>
      <c r="G36"/>
      <c r="H36"/>
      <c r="I36"/>
      <c r="J36" s="3"/>
      <c r="K36" s="3"/>
      <c r="L36" s="3"/>
      <c r="M36" s="3"/>
      <c r="N36" s="3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</row>
    <row r="37" spans="1:33" s="7" customFormat="1" x14ac:dyDescent="0.2">
      <c r="A37" s="8"/>
      <c r="B37" s="9"/>
      <c r="C37" s="13"/>
      <c r="D37" s="12"/>
      <c r="E37" s="12"/>
      <c r="F37"/>
      <c r="G37"/>
      <c r="H37"/>
      <c r="I37"/>
      <c r="J37" s="3"/>
      <c r="K37" s="3"/>
      <c r="L37" s="3"/>
      <c r="M37" s="3"/>
      <c r="N37" s="3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</row>
    <row r="38" spans="1:33" s="7" customFormat="1" x14ac:dyDescent="0.2">
      <c r="A38" s="8"/>
      <c r="B38" s="9"/>
      <c r="C38" s="13"/>
      <c r="D38" s="12"/>
      <c r="E38" s="12"/>
      <c r="F38"/>
      <c r="G38"/>
      <c r="H38"/>
      <c r="I38"/>
      <c r="J38" s="3"/>
      <c r="K38" s="3"/>
      <c r="L38" s="3"/>
      <c r="M38" s="3"/>
      <c r="N38" s="3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</row>
    <row r="39" spans="1:33" s="7" customFormat="1" x14ac:dyDescent="0.2">
      <c r="A39" s="8"/>
      <c r="B39" s="9"/>
      <c r="C39" s="13"/>
      <c r="D39" s="12"/>
      <c r="E39" s="12"/>
      <c r="F39"/>
      <c r="G39"/>
      <c r="H39"/>
      <c r="I39"/>
      <c r="J39" s="3"/>
      <c r="K39" s="3"/>
      <c r="L39" s="3"/>
      <c r="M39" s="3"/>
      <c r="N39" s="3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</row>
    <row r="40" spans="1:33" s="6" customFormat="1" x14ac:dyDescent="0.2">
      <c r="A40" s="8"/>
      <c r="B40" s="9"/>
      <c r="C40" s="13"/>
      <c r="D40" s="14"/>
      <c r="E40" s="14"/>
      <c r="F40"/>
      <c r="G40"/>
      <c r="H40"/>
      <c r="I40"/>
      <c r="J40" s="3"/>
      <c r="K40" s="3"/>
      <c r="L40" s="3"/>
      <c r="M40" s="3"/>
      <c r="N40" s="3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</row>
    <row r="41" spans="1:33" s="11" customFormat="1" x14ac:dyDescent="0.2">
      <c r="A41" s="8"/>
      <c r="B41" s="9"/>
      <c r="C41" s="10"/>
      <c r="F41"/>
      <c r="G41"/>
      <c r="H41"/>
      <c r="I41"/>
      <c r="J41" s="3"/>
      <c r="K41" s="3"/>
      <c r="L41" s="3"/>
      <c r="M41" s="3"/>
      <c r="N41" s="3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</row>
    <row r="42" spans="1:33" s="11" customFormat="1" ht="12.75" x14ac:dyDescent="0.2">
      <c r="C42" s="10"/>
      <c r="F42"/>
      <c r="G42"/>
      <c r="H42"/>
      <c r="I42"/>
      <c r="J42" s="3"/>
      <c r="K42" s="3"/>
      <c r="L42" s="3"/>
      <c r="M42" s="3"/>
      <c r="N42" s="3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</row>
    <row r="43" spans="1:33" s="12" customFormat="1" ht="12.75" x14ac:dyDescent="0.2">
      <c r="C43" s="13"/>
      <c r="F43"/>
      <c r="G43"/>
      <c r="H43"/>
      <c r="I43"/>
      <c r="J43" s="3"/>
      <c r="K43" s="3"/>
      <c r="L43" s="3"/>
      <c r="M43" s="3"/>
      <c r="N43" s="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</row>
    <row r="44" spans="1:33" s="12" customFormat="1" ht="12.75" x14ac:dyDescent="0.2">
      <c r="C44" s="13"/>
      <c r="F44"/>
      <c r="G44"/>
      <c r="H44"/>
      <c r="I44"/>
      <c r="J44" s="3"/>
      <c r="K44" s="3"/>
      <c r="L44" s="3"/>
      <c r="M44" s="3"/>
      <c r="N44" s="3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</row>
    <row r="45" spans="1:33" s="12" customFormat="1" ht="12.75" x14ac:dyDescent="0.2">
      <c r="C45" s="13"/>
      <c r="F45"/>
      <c r="G45"/>
      <c r="H45"/>
      <c r="I45"/>
      <c r="J45" s="3"/>
      <c r="K45" s="3"/>
      <c r="L45" s="3"/>
      <c r="M45" s="3"/>
      <c r="N45" s="3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</row>
    <row r="46" spans="1:33" s="12" customFormat="1" ht="12.75" x14ac:dyDescent="0.2">
      <c r="C46" s="13"/>
      <c r="F46"/>
      <c r="G46"/>
      <c r="H46"/>
      <c r="I46"/>
      <c r="J46" s="3"/>
      <c r="K46" s="3"/>
      <c r="L46" s="3"/>
      <c r="M46" s="3"/>
      <c r="N46" s="3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</row>
    <row r="47" spans="1:33" s="12" customFormat="1" ht="12.75" x14ac:dyDescent="0.2">
      <c r="C47" s="13"/>
      <c r="F47"/>
      <c r="G47"/>
      <c r="H47"/>
      <c r="I47"/>
      <c r="J47" s="3"/>
      <c r="K47" s="3"/>
      <c r="L47" s="3"/>
      <c r="M47" s="3"/>
      <c r="N47" s="3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</row>
    <row r="48" spans="1:33" s="12" customFormat="1" ht="12.75" x14ac:dyDescent="0.2">
      <c r="C48" s="13"/>
      <c r="F48"/>
      <c r="G48"/>
      <c r="H48"/>
      <c r="I48"/>
      <c r="J48" s="3"/>
      <c r="K48" s="3"/>
      <c r="L48" s="3"/>
      <c r="M48" s="3"/>
      <c r="N48" s="3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</row>
    <row r="49" spans="3:33" s="12" customFormat="1" ht="12.75" x14ac:dyDescent="0.2">
      <c r="C49" s="13"/>
      <c r="F49"/>
      <c r="G49"/>
      <c r="H49"/>
      <c r="I49"/>
      <c r="J49" s="3"/>
      <c r="K49" s="3"/>
      <c r="L49" s="3"/>
      <c r="M49" s="3"/>
      <c r="N49" s="3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</row>
    <row r="50" spans="3:33" s="12" customFormat="1" ht="12.75" x14ac:dyDescent="0.2">
      <c r="C50" s="13"/>
      <c r="F50"/>
      <c r="G50"/>
      <c r="H50"/>
      <c r="I50"/>
      <c r="J50" s="3"/>
      <c r="K50" s="3"/>
      <c r="L50" s="3"/>
      <c r="M50" s="3"/>
      <c r="N50" s="3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</row>
    <row r="51" spans="3:33" s="12" customFormat="1" ht="12.75" x14ac:dyDescent="0.2">
      <c r="C51" s="13"/>
      <c r="F51"/>
      <c r="G51"/>
      <c r="H51"/>
      <c r="I51"/>
      <c r="J51" s="3"/>
      <c r="K51" s="3"/>
      <c r="L51" s="3"/>
      <c r="M51" s="3"/>
      <c r="N51" s="3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</row>
    <row r="52" spans="3:33" s="12" customFormat="1" ht="12.75" x14ac:dyDescent="0.2">
      <c r="C52" s="13"/>
      <c r="F52"/>
      <c r="G52"/>
      <c r="H52"/>
      <c r="I52"/>
      <c r="J52" s="3"/>
      <c r="K52" s="3"/>
      <c r="L52" s="3"/>
      <c r="M52" s="3"/>
      <c r="N52" s="3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</row>
    <row r="53" spans="3:33" s="12" customFormat="1" ht="12.75" x14ac:dyDescent="0.2">
      <c r="C53" s="13"/>
      <c r="F53"/>
      <c r="G53"/>
      <c r="H53"/>
      <c r="I53"/>
      <c r="J53" s="3"/>
      <c r="K53" s="3"/>
      <c r="L53" s="3"/>
      <c r="M53" s="3"/>
      <c r="N53" s="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</row>
    <row r="54" spans="3:33" s="12" customFormat="1" ht="12.75" x14ac:dyDescent="0.2">
      <c r="C54" s="13"/>
      <c r="F54"/>
      <c r="G54"/>
      <c r="H54"/>
      <c r="I54"/>
      <c r="J54" s="3"/>
      <c r="K54" s="3"/>
      <c r="L54" s="3"/>
      <c r="M54" s="3"/>
      <c r="N54" s="3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</row>
    <row r="55" spans="3:33" s="12" customFormat="1" ht="12.75" x14ac:dyDescent="0.2">
      <c r="C55" s="13"/>
      <c r="F55"/>
      <c r="G55"/>
      <c r="H55"/>
      <c r="I55"/>
      <c r="J55" s="3"/>
      <c r="K55" s="3"/>
      <c r="L55" s="3"/>
      <c r="M55" s="3"/>
      <c r="N55" s="3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</row>
    <row r="56" spans="3:33" s="12" customFormat="1" ht="12.75" x14ac:dyDescent="0.2">
      <c r="C56" s="13"/>
      <c r="F56"/>
      <c r="G56"/>
      <c r="H56"/>
      <c r="I56"/>
      <c r="J56" s="3"/>
      <c r="K56" s="3"/>
      <c r="L56" s="3"/>
      <c r="M56" s="3"/>
      <c r="N56" s="3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</row>
    <row r="57" spans="3:33" s="12" customFormat="1" ht="12.75" x14ac:dyDescent="0.2">
      <c r="C57" s="13"/>
      <c r="F57"/>
      <c r="G57"/>
      <c r="H57"/>
      <c r="I57"/>
      <c r="J57" s="2"/>
      <c r="K57" s="3"/>
      <c r="L57" s="3"/>
      <c r="M57" s="3"/>
      <c r="N57" s="3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</row>
    <row r="58" spans="3:33" s="14" customFormat="1" ht="12.75" x14ac:dyDescent="0.2">
      <c r="C58" s="13"/>
      <c r="F58"/>
      <c r="G58"/>
      <c r="H58"/>
      <c r="I58"/>
      <c r="J58" s="3"/>
      <c r="K58" s="3"/>
      <c r="L58" s="3"/>
      <c r="M58" s="3"/>
      <c r="N58" s="3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</row>
    <row r="59" spans="3:33" s="14" customFormat="1" ht="12.75" x14ac:dyDescent="0.2">
      <c r="C59" s="13"/>
      <c r="F59"/>
      <c r="G59"/>
      <c r="H59"/>
      <c r="I59"/>
      <c r="J59" s="3"/>
      <c r="K59" s="3"/>
      <c r="L59" s="3"/>
      <c r="M59" s="3"/>
      <c r="N59" s="3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</row>
    <row r="60" spans="3:33" s="16" customFormat="1" ht="14.25" x14ac:dyDescent="0.2">
      <c r="C60" s="15"/>
      <c r="F60"/>
      <c r="G60"/>
      <c r="H60"/>
      <c r="I60"/>
      <c r="J60" s="3"/>
      <c r="K60" s="3"/>
      <c r="L60" s="3"/>
      <c r="M60" s="3"/>
      <c r="N60" s="3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</row>
    <row r="61" spans="3:33" x14ac:dyDescent="0.2">
      <c r="J61" s="3"/>
      <c r="K61" s="3"/>
    </row>
    <row r="62" spans="3:33" x14ac:dyDescent="0.2">
      <c r="J62" s="3"/>
      <c r="K62" s="3"/>
    </row>
    <row r="63" spans="3:33" x14ac:dyDescent="0.2">
      <c r="J63" s="3"/>
      <c r="K63" s="3"/>
    </row>
    <row r="64" spans="3:33" x14ac:dyDescent="0.2">
      <c r="J64" s="3"/>
      <c r="K64" s="3"/>
    </row>
    <row r="65" spans="10:11" x14ac:dyDescent="0.2">
      <c r="J65" s="3"/>
      <c r="K65" s="3"/>
    </row>
    <row r="66" spans="10:11" x14ac:dyDescent="0.2">
      <c r="J66" s="3"/>
      <c r="K66" s="3"/>
    </row>
  </sheetData>
  <sheetProtection formatColumns="0" selectLockedCells="1"/>
  <mergeCells count="17">
    <mergeCell ref="A4:B5"/>
    <mergeCell ref="D11:E11"/>
    <mergeCell ref="A18:B18"/>
    <mergeCell ref="A19:B19"/>
    <mergeCell ref="A20:B20"/>
    <mergeCell ref="D7:E7"/>
    <mergeCell ref="D12:E12"/>
    <mergeCell ref="D8:E8"/>
    <mergeCell ref="D10:E10"/>
    <mergeCell ref="D9:E9"/>
    <mergeCell ref="D2:E2"/>
    <mergeCell ref="D3:E3"/>
    <mergeCell ref="D6:E6"/>
    <mergeCell ref="K15:K18"/>
    <mergeCell ref="J15:J18"/>
    <mergeCell ref="D5:E5"/>
    <mergeCell ref="C4:E4"/>
  </mergeCells>
  <phoneticPr fontId="0" type="noConversion"/>
  <conditionalFormatting sqref="C6:C12">
    <cfRule type="cellIs" dxfId="565" priority="548" operator="lessThan">
      <formula>4</formula>
    </cfRule>
    <cfRule type="cellIs" dxfId="564" priority="549" operator="equal">
      <formula>4</formula>
    </cfRule>
    <cfRule type="cellIs" dxfId="563" priority="550" operator="equal">
      <formula>6</formula>
    </cfRule>
    <cfRule type="cellIs" dxfId="562" priority="551" operator="equal">
      <formula>8</formula>
    </cfRule>
    <cfRule type="cellIs" dxfId="561" priority="552" operator="equal">
      <formula>10</formula>
    </cfRule>
  </conditionalFormatting>
  <conditionalFormatting sqref="C6:C12">
    <cfRule type="cellIs" dxfId="560" priority="500" operator="equal">
      <formula>"Not relevant"</formula>
    </cfRule>
    <cfRule type="cellIs" dxfId="559" priority="501" operator="equal">
      <formula>"No"</formula>
    </cfRule>
    <cfRule type="cellIs" dxfId="558" priority="502" operator="equal">
      <formula>"Partly"</formula>
    </cfRule>
    <cfRule type="cellIs" dxfId="557" priority="503" operator="equal">
      <formula>"YES"</formula>
    </cfRule>
  </conditionalFormatting>
  <conditionalFormatting sqref="C7">
    <cfRule type="expression" dxfId="556" priority="492" stopIfTrue="1">
      <formula>AD7=1</formula>
    </cfRule>
    <cfRule type="expression" dxfId="555" priority="493" stopIfTrue="1">
      <formula>AD7=2</formula>
    </cfRule>
    <cfRule type="expression" dxfId="554" priority="494" stopIfTrue="1">
      <formula>AD7=3</formula>
    </cfRule>
  </conditionalFormatting>
  <conditionalFormatting sqref="C7">
    <cfRule type="expression" dxfId="553" priority="479" stopIfTrue="1">
      <formula>AD7=1</formula>
    </cfRule>
    <cfRule type="expression" dxfId="552" priority="480" stopIfTrue="1">
      <formula>AD7=2</formula>
    </cfRule>
    <cfRule type="expression" dxfId="551" priority="481" stopIfTrue="1">
      <formula>AD7=3</formula>
    </cfRule>
  </conditionalFormatting>
  <conditionalFormatting sqref="L17:M17">
    <cfRule type="cellIs" dxfId="550" priority="359" operator="greaterThan">
      <formula>0.9</formula>
    </cfRule>
    <cfRule type="cellIs" dxfId="549" priority="360" operator="between">
      <formula>0.7</formula>
      <formula>0.89</formula>
    </cfRule>
    <cfRule type="cellIs" dxfId="548" priority="361" operator="lessThan">
      <formula>0.7</formula>
    </cfRule>
  </conditionalFormatting>
  <conditionalFormatting sqref="J14">
    <cfRule type="cellIs" dxfId="547" priority="34" operator="notEqual">
      <formula>100</formula>
    </cfRule>
  </conditionalFormatting>
  <conditionalFormatting sqref="C6">
    <cfRule type="expression" dxfId="546" priority="31" stopIfTrue="1">
      <formula>AD6=1</formula>
    </cfRule>
    <cfRule type="expression" dxfId="545" priority="32" stopIfTrue="1">
      <formula>AD6=2</formula>
    </cfRule>
    <cfRule type="expression" dxfId="544" priority="33" stopIfTrue="1">
      <formula>AD6=3</formula>
    </cfRule>
  </conditionalFormatting>
  <conditionalFormatting sqref="C6">
    <cfRule type="expression" dxfId="543" priority="28" stopIfTrue="1">
      <formula>AD6=1</formula>
    </cfRule>
    <cfRule type="expression" dxfId="542" priority="29" stopIfTrue="1">
      <formula>AD6=2</formula>
    </cfRule>
    <cfRule type="expression" dxfId="541" priority="30" stopIfTrue="1">
      <formula>AD6=3</formula>
    </cfRule>
  </conditionalFormatting>
  <conditionalFormatting sqref="C8">
    <cfRule type="expression" dxfId="540" priority="25" stopIfTrue="1">
      <formula>AD8=1</formula>
    </cfRule>
    <cfRule type="expression" dxfId="539" priority="26" stopIfTrue="1">
      <formula>AD8=2</formula>
    </cfRule>
    <cfRule type="expression" dxfId="538" priority="27" stopIfTrue="1">
      <formula>AD8=3</formula>
    </cfRule>
  </conditionalFormatting>
  <conditionalFormatting sqref="C8">
    <cfRule type="expression" dxfId="537" priority="22" stopIfTrue="1">
      <formula>AD8=1</formula>
    </cfRule>
    <cfRule type="expression" dxfId="536" priority="23" stopIfTrue="1">
      <formula>AD8=2</formula>
    </cfRule>
    <cfRule type="expression" dxfId="535" priority="24" stopIfTrue="1">
      <formula>AD8=3</formula>
    </cfRule>
  </conditionalFormatting>
  <conditionalFormatting sqref="C16">
    <cfRule type="cellIs" dxfId="534" priority="1" operator="lessThan">
      <formula>0.7</formula>
    </cfRule>
    <cfRule type="cellIs" dxfId="533" priority="2" operator="between">
      <formula>0.7</formula>
      <formula>0.8</formula>
    </cfRule>
    <cfRule type="cellIs" dxfId="532" priority="3" operator="greaterThan">
      <formula>0.8</formula>
    </cfRule>
  </conditionalFormatting>
  <dataValidations xWindow="958" yWindow="383" count="3">
    <dataValidation type="list" allowBlank="1" showInputMessage="1" showErrorMessage="1" promptTitle="Ranking" prompt="10 No risk, criteria met_x000a_8  Acceptable, improvement possible _x000a_6  Med risk, improvement necessary_x000a_4  High risk, improvement mandatory_x000a_0  Very high risk, criteria not met_x000a__x000a_If n/a rate the question 8 and add an explanation in the comment field_x000a_" sqref="C6:C12" xr:uid="{00000000-0002-0000-0300-000000000000}">
      <formula1>"10,8,6,4,0"</formula1>
    </dataValidation>
    <dataValidation allowBlank="1" showInputMessage="1" showErrorMessage="1" promptTitle="Weighting" prompt="Weighting must total 100" sqref="J5" xr:uid="{00000000-0002-0000-0300-000001000000}"/>
    <dataValidation errorStyle="warning" allowBlank="1" showInputMessage="1" showErrorMessage="1" errorTitle="Correct weighting" error="Weighting must total 100" promptTitle="Weighting" prompt="Weighting must total 100" sqref="J14" xr:uid="{00000000-0002-0000-0300-000002000000}"/>
  </dataValidations>
  <printOptions horizontalCentered="1"/>
  <pageMargins left="0.39370078740157499" right="0.23622047244094499" top="0.39370078740157499" bottom="0.59055118110236204" header="0.39370078740157499" footer="0.511811023622047"/>
  <pageSetup paperSize="9" scale="73" orientation="landscape" r:id="rId1"/>
  <headerFooter alignWithMargins="0">
    <oddFooter>&amp;C&amp;"Arial,Bold"&amp;9&amp;N&amp;R&amp;"Arial,Bold"&amp;9&amp;F, &amp;A</oddFooter>
  </headerFooter>
  <colBreaks count="1" manualBreakCount="1">
    <brk id="8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23"/>
  <dimension ref="A1:AG69"/>
  <sheetViews>
    <sheetView showGridLines="0" showZeros="0" zoomScaleNormal="100" workbookViewId="0">
      <selection activeCell="A16" sqref="A16:A21"/>
    </sheetView>
  </sheetViews>
  <sheetFormatPr defaultColWidth="11.42578125" defaultRowHeight="15.75" x14ac:dyDescent="0.25"/>
  <cols>
    <col min="1" max="1" width="24.42578125" style="59" customWidth="1"/>
    <col min="2" max="2" width="34.5703125" style="59" customWidth="1"/>
    <col min="3" max="3" width="14.42578125" style="71" customWidth="1"/>
    <col min="4" max="4" width="12.85546875" style="59" customWidth="1"/>
    <col min="5" max="5" width="11.42578125" style="59"/>
    <col min="6" max="9" width="11.42578125" customWidth="1"/>
    <col min="10" max="13" width="11.42578125" style="3" hidden="1" customWidth="1"/>
    <col min="14" max="14" width="11.42578125" style="3" customWidth="1"/>
    <col min="15" max="26" width="11.42578125" customWidth="1"/>
    <col min="27" max="27" width="14.5703125" customWidth="1"/>
    <col min="28" max="33" width="11.42578125" customWidth="1"/>
    <col min="34" max="58" width="11.42578125" style="59" customWidth="1"/>
    <col min="59" max="16384" width="11.42578125" style="59"/>
  </cols>
  <sheetData>
    <row r="1" spans="1:33" ht="31.5" x14ac:dyDescent="0.25">
      <c r="A1" s="225" t="s">
        <v>480</v>
      </c>
      <c r="B1" s="225"/>
      <c r="C1" s="225"/>
      <c r="D1" s="225"/>
      <c r="E1" s="225"/>
      <c r="J1"/>
      <c r="K1"/>
      <c r="L1"/>
      <c r="M1"/>
      <c r="N1"/>
    </row>
    <row r="2" spans="1:33" x14ac:dyDescent="0.25">
      <c r="A2" s="234" t="s">
        <v>446</v>
      </c>
      <c r="B2" s="220">
        <f>Company</f>
        <v>0</v>
      </c>
      <c r="C2" s="234" t="s">
        <v>74</v>
      </c>
      <c r="D2" s="530">
        <f>City</f>
        <v>0</v>
      </c>
      <c r="E2" s="530"/>
      <c r="J2"/>
      <c r="K2"/>
      <c r="L2"/>
      <c r="M2"/>
      <c r="N2"/>
    </row>
    <row r="3" spans="1:33" x14ac:dyDescent="0.25">
      <c r="A3" s="234" t="s">
        <v>447</v>
      </c>
      <c r="B3" s="220">
        <f>DUNS</f>
        <v>0</v>
      </c>
      <c r="C3" s="234" t="s">
        <v>81</v>
      </c>
      <c r="D3" s="531">
        <f>Country</f>
        <v>0</v>
      </c>
      <c r="E3" s="531"/>
      <c r="J3"/>
      <c r="K3"/>
      <c r="L3"/>
      <c r="M3"/>
      <c r="N3"/>
    </row>
    <row r="4" spans="1:33" x14ac:dyDescent="0.25">
      <c r="A4" s="554" t="s">
        <v>481</v>
      </c>
      <c r="B4" s="555"/>
      <c r="C4" s="555"/>
      <c r="D4" s="555"/>
      <c r="E4" s="556"/>
      <c r="J4"/>
      <c r="K4"/>
      <c r="L4"/>
      <c r="M4"/>
      <c r="N4"/>
    </row>
    <row r="5" spans="1:33" x14ac:dyDescent="0.25">
      <c r="A5" s="540" t="s">
        <v>448</v>
      </c>
      <c r="B5" s="541"/>
      <c r="C5" s="539" t="s">
        <v>449</v>
      </c>
      <c r="D5" s="539"/>
      <c r="E5" s="552"/>
      <c r="J5"/>
      <c r="K5"/>
      <c r="L5"/>
      <c r="M5"/>
      <c r="N5"/>
    </row>
    <row r="6" spans="1:33" s="61" customFormat="1" ht="16.5" thickBot="1" x14ac:dyDescent="0.25">
      <c r="A6" s="550"/>
      <c r="B6" s="551"/>
      <c r="C6" s="335" t="s">
        <v>450</v>
      </c>
      <c r="D6" s="553" t="s">
        <v>451</v>
      </c>
      <c r="E6" s="553"/>
      <c r="F6"/>
      <c r="G6"/>
      <c r="H6"/>
      <c r="I6"/>
      <c r="J6" s="75" t="s">
        <v>444</v>
      </c>
      <c r="K6" s="75" t="s">
        <v>452</v>
      </c>
      <c r="L6" s="75" t="s">
        <v>453</v>
      </c>
      <c r="M6" s="75" t="s">
        <v>454</v>
      </c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</row>
    <row r="7" spans="1:33" s="61" customFormat="1" ht="25.5" x14ac:dyDescent="0.2">
      <c r="A7" s="559" t="s">
        <v>482</v>
      </c>
      <c r="B7" s="296" t="s">
        <v>483</v>
      </c>
      <c r="C7" s="573">
        <v>10</v>
      </c>
      <c r="D7" s="571"/>
      <c r="E7" s="572"/>
      <c r="F7"/>
      <c r="G7"/>
      <c r="H7"/>
      <c r="I7"/>
      <c r="J7" s="563">
        <v>10</v>
      </c>
      <c r="K7" s="576">
        <f>10*J7</f>
        <v>100</v>
      </c>
      <c r="L7" s="563">
        <f>C7*J7</f>
        <v>100</v>
      </c>
      <c r="M7" s="563">
        <f>F7*J7</f>
        <v>0</v>
      </c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</row>
    <row r="8" spans="1:33" ht="25.5" x14ac:dyDescent="0.25">
      <c r="A8" s="560"/>
      <c r="B8" s="116" t="s">
        <v>484</v>
      </c>
      <c r="C8" s="570"/>
      <c r="D8" s="566"/>
      <c r="E8" s="567"/>
      <c r="J8" s="563"/>
      <c r="K8" s="576"/>
      <c r="L8" s="563"/>
      <c r="M8" s="563"/>
      <c r="N8"/>
    </row>
    <row r="9" spans="1:33" s="62" customFormat="1" ht="25.5" x14ac:dyDescent="0.2">
      <c r="A9" s="560"/>
      <c r="B9" s="116" t="s">
        <v>485</v>
      </c>
      <c r="C9" s="570"/>
      <c r="D9" s="566"/>
      <c r="E9" s="567"/>
      <c r="F9"/>
      <c r="G9"/>
      <c r="H9"/>
      <c r="I9"/>
      <c r="J9" s="563"/>
      <c r="K9" s="576"/>
      <c r="L9" s="563"/>
      <c r="M9" s="563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</row>
    <row r="10" spans="1:33" s="62" customFormat="1" ht="12.75" x14ac:dyDescent="0.2">
      <c r="A10" s="560"/>
      <c r="B10" s="116" t="s">
        <v>486</v>
      </c>
      <c r="C10" s="570">
        <v>10</v>
      </c>
      <c r="D10" s="566"/>
      <c r="E10" s="567"/>
      <c r="F10"/>
      <c r="G10"/>
      <c r="H10"/>
      <c r="I10"/>
      <c r="J10" s="563">
        <v>10</v>
      </c>
      <c r="K10" s="576">
        <f t="shared" ref="K10:K13" si="0">10*J10</f>
        <v>100</v>
      </c>
      <c r="L10" s="563">
        <f t="shared" ref="L10:L13" si="1">C10*J10</f>
        <v>100</v>
      </c>
      <c r="M10" s="563">
        <f>F10*J10</f>
        <v>0</v>
      </c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</row>
    <row r="11" spans="1:33" s="62" customFormat="1" ht="25.5" x14ac:dyDescent="0.2">
      <c r="A11" s="560"/>
      <c r="B11" s="116" t="s">
        <v>487</v>
      </c>
      <c r="C11" s="570"/>
      <c r="D11" s="566"/>
      <c r="E11" s="567"/>
      <c r="F11"/>
      <c r="G11"/>
      <c r="H11"/>
      <c r="I11"/>
      <c r="J11" s="563"/>
      <c r="K11" s="576"/>
      <c r="L11" s="563"/>
      <c r="M11" s="563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</row>
    <row r="12" spans="1:33" s="62" customFormat="1" ht="12.75" x14ac:dyDescent="0.2">
      <c r="A12" s="560"/>
      <c r="B12" s="116" t="s">
        <v>488</v>
      </c>
      <c r="C12" s="570"/>
      <c r="D12" s="566"/>
      <c r="E12" s="567"/>
      <c r="F12"/>
      <c r="G12"/>
      <c r="H12"/>
      <c r="I12"/>
      <c r="J12" s="563"/>
      <c r="K12" s="576"/>
      <c r="L12" s="563"/>
      <c r="M12" s="563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</row>
    <row r="13" spans="1:33" s="62" customFormat="1" ht="12.75" x14ac:dyDescent="0.2">
      <c r="A13" s="560"/>
      <c r="B13" s="116" t="s">
        <v>489</v>
      </c>
      <c r="C13" s="570">
        <v>10</v>
      </c>
      <c r="D13" s="566"/>
      <c r="E13" s="567"/>
      <c r="F13"/>
      <c r="G13"/>
      <c r="H13"/>
      <c r="I13"/>
      <c r="J13" s="563">
        <v>10</v>
      </c>
      <c r="K13" s="576">
        <f t="shared" si="0"/>
        <v>100</v>
      </c>
      <c r="L13" s="563">
        <f t="shared" si="1"/>
        <v>100</v>
      </c>
      <c r="M13" s="563">
        <f>F13*J13</f>
        <v>0</v>
      </c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</row>
    <row r="14" spans="1:33" s="62" customFormat="1" ht="25.5" x14ac:dyDescent="0.2">
      <c r="A14" s="560"/>
      <c r="B14" s="116" t="s">
        <v>490</v>
      </c>
      <c r="C14" s="570"/>
      <c r="D14" s="566"/>
      <c r="E14" s="567"/>
      <c r="F14"/>
      <c r="G14"/>
      <c r="H14"/>
      <c r="I14"/>
      <c r="J14" s="563"/>
      <c r="K14" s="576"/>
      <c r="L14" s="563"/>
      <c r="M14" s="563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</row>
    <row r="15" spans="1:33" s="62" customFormat="1" ht="12.75" x14ac:dyDescent="0.2">
      <c r="A15" s="561"/>
      <c r="B15" s="116" t="s">
        <v>491</v>
      </c>
      <c r="C15" s="570"/>
      <c r="D15" s="566"/>
      <c r="E15" s="567"/>
      <c r="F15"/>
      <c r="G15"/>
      <c r="H15"/>
      <c r="I15"/>
      <c r="J15" s="563"/>
      <c r="K15" s="576"/>
      <c r="L15" s="563"/>
      <c r="M15" s="563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</row>
    <row r="16" spans="1:33" s="62" customFormat="1" ht="25.5" x14ac:dyDescent="0.2">
      <c r="A16" s="562" t="s">
        <v>492</v>
      </c>
      <c r="B16" s="116" t="s">
        <v>493</v>
      </c>
      <c r="C16" s="334">
        <v>10</v>
      </c>
      <c r="D16" s="564" t="s">
        <v>494</v>
      </c>
      <c r="E16" s="565"/>
      <c r="F16"/>
      <c r="G16"/>
      <c r="H16"/>
      <c r="I16"/>
      <c r="J16" s="333">
        <v>10</v>
      </c>
      <c r="K16" s="117">
        <f t="shared" ref="K16:K22" si="2">10*J16</f>
        <v>100</v>
      </c>
      <c r="L16" s="117">
        <f t="shared" ref="L16:L22" si="3">C16*J16</f>
        <v>100</v>
      </c>
      <c r="M16" s="117">
        <f>F16*J16</f>
        <v>0</v>
      </c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</row>
    <row r="17" spans="1:33" s="62" customFormat="1" ht="38.25" x14ac:dyDescent="0.2">
      <c r="A17" s="561"/>
      <c r="B17" s="116" t="s">
        <v>495</v>
      </c>
      <c r="C17" s="334">
        <v>10</v>
      </c>
      <c r="D17" s="564" t="s">
        <v>494</v>
      </c>
      <c r="E17" s="565"/>
      <c r="F17"/>
      <c r="G17"/>
      <c r="H17"/>
      <c r="I17"/>
      <c r="J17" s="333">
        <v>10</v>
      </c>
      <c r="K17" s="117">
        <f t="shared" si="2"/>
        <v>100</v>
      </c>
      <c r="L17" s="117">
        <f t="shared" si="3"/>
        <v>100</v>
      </c>
      <c r="M17" s="117">
        <f t="shared" ref="M17:M22" si="4">F17*J17</f>
        <v>0</v>
      </c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</row>
    <row r="18" spans="1:33" s="62" customFormat="1" ht="31.5" x14ac:dyDescent="0.2">
      <c r="A18" s="297" t="s">
        <v>496</v>
      </c>
      <c r="B18" s="116" t="s">
        <v>497</v>
      </c>
      <c r="C18" s="334">
        <v>10</v>
      </c>
      <c r="D18" s="566"/>
      <c r="E18" s="567"/>
      <c r="F18"/>
      <c r="G18"/>
      <c r="H18"/>
      <c r="I18"/>
      <c r="J18" s="333">
        <v>10</v>
      </c>
      <c r="K18" s="117">
        <f t="shared" si="2"/>
        <v>100</v>
      </c>
      <c r="L18" s="117">
        <f t="shared" si="3"/>
        <v>100</v>
      </c>
      <c r="M18" s="117">
        <f t="shared" si="4"/>
        <v>0</v>
      </c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</row>
    <row r="19" spans="1:33" s="62" customFormat="1" ht="25.5" x14ac:dyDescent="0.2">
      <c r="A19" s="297" t="s">
        <v>498</v>
      </c>
      <c r="B19" s="116" t="s">
        <v>499</v>
      </c>
      <c r="C19" s="334">
        <v>10</v>
      </c>
      <c r="D19" s="566"/>
      <c r="E19" s="567"/>
      <c r="F19"/>
      <c r="G19"/>
      <c r="H19"/>
      <c r="I19"/>
      <c r="J19" s="333">
        <v>10</v>
      </c>
      <c r="K19" s="117">
        <f t="shared" si="2"/>
        <v>100</v>
      </c>
      <c r="L19" s="117">
        <f t="shared" si="3"/>
        <v>100</v>
      </c>
      <c r="M19" s="117">
        <f t="shared" si="4"/>
        <v>0</v>
      </c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</row>
    <row r="20" spans="1:33" s="63" customFormat="1" ht="25.5" x14ac:dyDescent="0.2">
      <c r="A20" s="297" t="s">
        <v>500</v>
      </c>
      <c r="B20" s="116" t="s">
        <v>501</v>
      </c>
      <c r="C20" s="334">
        <v>10</v>
      </c>
      <c r="D20" s="566"/>
      <c r="E20" s="567"/>
      <c r="F20"/>
      <c r="G20"/>
      <c r="H20"/>
      <c r="I20"/>
      <c r="J20" s="333">
        <v>10</v>
      </c>
      <c r="K20" s="117">
        <f t="shared" si="2"/>
        <v>100</v>
      </c>
      <c r="L20" s="117">
        <f t="shared" si="3"/>
        <v>100</v>
      </c>
      <c r="M20" s="117">
        <f t="shared" si="4"/>
        <v>0</v>
      </c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</row>
    <row r="21" spans="1:33" s="63" customFormat="1" ht="38.25" x14ac:dyDescent="0.2">
      <c r="A21" s="297" t="s">
        <v>502</v>
      </c>
      <c r="B21" s="116" t="s">
        <v>503</v>
      </c>
      <c r="C21" s="334">
        <v>10</v>
      </c>
      <c r="D21" s="566"/>
      <c r="E21" s="567"/>
      <c r="F21"/>
      <c r="G21"/>
      <c r="H21"/>
      <c r="I21"/>
      <c r="J21" s="333">
        <v>10</v>
      </c>
      <c r="K21" s="117">
        <f t="shared" si="2"/>
        <v>100</v>
      </c>
      <c r="L21" s="117">
        <f t="shared" si="3"/>
        <v>100</v>
      </c>
      <c r="M21" s="117">
        <f t="shared" si="4"/>
        <v>0</v>
      </c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</row>
    <row r="22" spans="1:33" s="63" customFormat="1" ht="26.25" thickBot="1" x14ac:dyDescent="0.25">
      <c r="A22" s="298" t="s">
        <v>504</v>
      </c>
      <c r="B22" s="299" t="s">
        <v>505</v>
      </c>
      <c r="C22" s="300">
        <v>10</v>
      </c>
      <c r="D22" s="568"/>
      <c r="E22" s="569"/>
      <c r="F22"/>
      <c r="G22"/>
      <c r="H22"/>
      <c r="I22"/>
      <c r="J22" s="333">
        <v>10</v>
      </c>
      <c r="K22" s="117">
        <f t="shared" si="2"/>
        <v>100</v>
      </c>
      <c r="L22" s="117">
        <f t="shared" si="3"/>
        <v>100</v>
      </c>
      <c r="M22" s="117">
        <f t="shared" si="4"/>
        <v>0</v>
      </c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</row>
    <row r="23" spans="1:33" s="63" customFormat="1" ht="16.5" thickBot="1" x14ac:dyDescent="0.25">
      <c r="A23" s="119"/>
      <c r="B23" s="120"/>
      <c r="C23" s="121"/>
      <c r="D23" s="118"/>
      <c r="E23" s="118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</row>
    <row r="24" spans="1:33" s="63" customFormat="1" x14ac:dyDescent="0.2">
      <c r="A24" s="119"/>
      <c r="B24" s="100" t="s">
        <v>469</v>
      </c>
      <c r="C24" s="101">
        <f>SUM(C7:C22)</f>
        <v>100</v>
      </c>
      <c r="D24" s="339"/>
      <c r="E24"/>
      <c r="F24"/>
      <c r="G24"/>
      <c r="H24"/>
      <c r="I24"/>
      <c r="J24" s="109">
        <f>SUM(J7:J22)</f>
        <v>100</v>
      </c>
      <c r="K24" s="76">
        <f>SUM(K7:K22)</f>
        <v>1000</v>
      </c>
      <c r="L24" s="110">
        <f>SUM(L7:L22)</f>
        <v>1000</v>
      </c>
      <c r="M24" s="111">
        <f>SUM(M7:M22)</f>
        <v>0</v>
      </c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</row>
    <row r="25" spans="1:33" s="63" customFormat="1" ht="16.5" thickBot="1" x14ac:dyDescent="0.25">
      <c r="A25" s="119"/>
      <c r="B25" s="100" t="s">
        <v>470</v>
      </c>
      <c r="C25" s="102">
        <v>100</v>
      </c>
      <c r="D25" s="338"/>
      <c r="E25"/>
      <c r="F25"/>
      <c r="G25"/>
      <c r="H25"/>
      <c r="I25"/>
      <c r="J25" s="557" t="s">
        <v>471</v>
      </c>
      <c r="K25" s="574" t="s">
        <v>472</v>
      </c>
      <c r="L25" s="77">
        <f>$K$24</f>
        <v>1000</v>
      </c>
      <c r="M25" s="77">
        <f>$K$24</f>
        <v>1000</v>
      </c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</row>
    <row r="26" spans="1:33" s="63" customFormat="1" thickBot="1" x14ac:dyDescent="0.25">
      <c r="A26" s="98"/>
      <c r="B26" s="100" t="s">
        <v>473</v>
      </c>
      <c r="C26" s="103">
        <f>C24/C25</f>
        <v>1</v>
      </c>
      <c r="D26" s="338"/>
      <c r="E26"/>
      <c r="F26"/>
      <c r="G26"/>
      <c r="H26"/>
      <c r="I26"/>
      <c r="J26" s="557"/>
      <c r="K26" s="574"/>
      <c r="L26" s="342">
        <f>L24/L25</f>
        <v>1</v>
      </c>
      <c r="M26" s="342">
        <f>M24/M25</f>
        <v>0</v>
      </c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</row>
    <row r="27" spans="1:33" s="63" customFormat="1" thickBot="1" x14ac:dyDescent="0.25">
      <c r="A27" s="98"/>
      <c r="B27" s="99"/>
      <c r="C27"/>
      <c r="D27"/>
      <c r="E27"/>
      <c r="F27"/>
      <c r="G27"/>
      <c r="H27"/>
      <c r="I27"/>
      <c r="J27" s="558"/>
      <c r="K27" s="575"/>
      <c r="L27" s="112" t="s">
        <v>453</v>
      </c>
      <c r="M27" s="113" t="s">
        <v>454</v>
      </c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</row>
    <row r="28" spans="1:33" s="63" customFormat="1" ht="15" customHeight="1" x14ac:dyDescent="0.2">
      <c r="A28" s="544" t="s">
        <v>474</v>
      </c>
      <c r="B28" s="545"/>
      <c r="C28" s="104" t="s">
        <v>475</v>
      </c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</row>
    <row r="29" spans="1:33" s="63" customFormat="1" ht="15" customHeight="1" x14ac:dyDescent="0.2">
      <c r="A29" s="546" t="s">
        <v>476</v>
      </c>
      <c r="B29" s="547"/>
      <c r="C29" s="105" t="s">
        <v>477</v>
      </c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</row>
    <row r="30" spans="1:33" s="63" customFormat="1" ht="15" customHeight="1" thickBot="1" x14ac:dyDescent="0.25">
      <c r="A30" s="548" t="s">
        <v>478</v>
      </c>
      <c r="B30" s="549"/>
      <c r="C30" s="106" t="s">
        <v>479</v>
      </c>
      <c r="D30" s="339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</row>
    <row r="31" spans="1:33" s="63" customFormat="1" x14ac:dyDescent="0.2">
      <c r="A31" s="64"/>
      <c r="B31" s="65"/>
      <c r="C31" s="66"/>
      <c r="F31"/>
      <c r="G31"/>
      <c r="H31"/>
      <c r="I31"/>
      <c r="J31" s="3"/>
      <c r="K31" s="3"/>
      <c r="L31" s="3"/>
      <c r="M31" s="3"/>
      <c r="N31" s="3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</row>
    <row r="32" spans="1:33" s="63" customFormat="1" x14ac:dyDescent="0.2">
      <c r="A32" s="64"/>
      <c r="B32" s="65"/>
      <c r="C32" s="66"/>
      <c r="F32"/>
      <c r="G32"/>
      <c r="H32"/>
      <c r="I32"/>
      <c r="J32" s="3"/>
      <c r="K32" s="3"/>
      <c r="L32" s="3"/>
      <c r="M32" s="3"/>
      <c r="N32" s="3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</row>
    <row r="33" spans="1:33" s="63" customFormat="1" x14ac:dyDescent="0.2">
      <c r="A33" s="64"/>
      <c r="B33" s="65"/>
      <c r="C33" s="66"/>
      <c r="F33"/>
      <c r="G33"/>
      <c r="H33"/>
      <c r="I33"/>
      <c r="J33" s="3"/>
      <c r="K33" s="3"/>
      <c r="L33" s="3"/>
      <c r="M33" s="3"/>
      <c r="N33" s="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</row>
    <row r="34" spans="1:33" s="63" customFormat="1" x14ac:dyDescent="0.2">
      <c r="A34" s="64"/>
      <c r="B34" s="65"/>
      <c r="C34" s="66"/>
      <c r="F34"/>
      <c r="G34"/>
      <c r="H34"/>
      <c r="I34"/>
      <c r="J34" s="3"/>
      <c r="K34" s="3"/>
      <c r="L34" s="3"/>
      <c r="M34" s="3"/>
      <c r="N34" s="3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</row>
    <row r="35" spans="1:33" s="63" customFormat="1" x14ac:dyDescent="0.2">
      <c r="A35" s="64"/>
      <c r="B35" s="65"/>
      <c r="C35" s="66"/>
      <c r="F35"/>
      <c r="G35"/>
      <c r="H35"/>
      <c r="I35"/>
      <c r="J35" s="3"/>
      <c r="K35" s="3"/>
      <c r="L35" s="3"/>
      <c r="M35" s="3"/>
      <c r="N35" s="3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</row>
    <row r="36" spans="1:33" s="63" customFormat="1" x14ac:dyDescent="0.2">
      <c r="A36" s="64"/>
      <c r="B36" s="65"/>
      <c r="C36" s="66"/>
      <c r="F36"/>
      <c r="G36"/>
      <c r="H36"/>
      <c r="I36"/>
      <c r="J36" s="3"/>
      <c r="K36" s="3"/>
      <c r="L36" s="3"/>
      <c r="M36" s="3"/>
      <c r="N36" s="3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</row>
    <row r="37" spans="1:33" s="63" customFormat="1" x14ac:dyDescent="0.2">
      <c r="A37" s="64"/>
      <c r="B37" s="65"/>
      <c r="C37" s="66"/>
      <c r="F37"/>
      <c r="G37"/>
      <c r="H37"/>
      <c r="I37"/>
      <c r="J37" s="3"/>
      <c r="K37" s="3"/>
      <c r="L37" s="3"/>
      <c r="M37" s="3"/>
      <c r="N37" s="3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</row>
    <row r="38" spans="1:33" s="63" customFormat="1" x14ac:dyDescent="0.2">
      <c r="A38" s="64"/>
      <c r="B38" s="65"/>
      <c r="C38" s="66"/>
      <c r="F38"/>
      <c r="G38"/>
      <c r="H38"/>
      <c r="I38"/>
      <c r="J38" s="3"/>
      <c r="K38" s="3"/>
      <c r="L38" s="3"/>
      <c r="M38" s="3"/>
      <c r="N38" s="3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</row>
    <row r="39" spans="1:33" s="63" customFormat="1" x14ac:dyDescent="0.2">
      <c r="A39" s="64"/>
      <c r="B39" s="65"/>
      <c r="C39" s="66"/>
      <c r="F39"/>
      <c r="G39"/>
      <c r="H39"/>
      <c r="I39"/>
      <c r="J39" s="3"/>
      <c r="K39" s="3"/>
      <c r="L39" s="3"/>
      <c r="M39" s="3"/>
      <c r="N39" s="3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</row>
    <row r="40" spans="1:33" s="63" customFormat="1" x14ac:dyDescent="0.2">
      <c r="A40" s="64"/>
      <c r="B40" s="65"/>
      <c r="C40" s="66"/>
      <c r="F40"/>
      <c r="G40"/>
      <c r="H40"/>
      <c r="I40"/>
      <c r="J40" s="3"/>
      <c r="K40" s="3"/>
      <c r="L40" s="3"/>
      <c r="M40" s="3"/>
      <c r="N40" s="3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</row>
    <row r="41" spans="1:33" s="63" customFormat="1" x14ac:dyDescent="0.2">
      <c r="A41" s="64"/>
      <c r="B41" s="65"/>
      <c r="C41" s="66"/>
      <c r="F41"/>
      <c r="G41"/>
      <c r="H41"/>
      <c r="I41"/>
      <c r="J41" s="3"/>
      <c r="K41" s="3"/>
      <c r="L41" s="3"/>
      <c r="M41" s="3"/>
      <c r="N41" s="3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</row>
    <row r="42" spans="1:33" s="63" customFormat="1" x14ac:dyDescent="0.2">
      <c r="A42" s="64"/>
      <c r="B42" s="65"/>
      <c r="C42" s="66"/>
      <c r="F42"/>
      <c r="G42"/>
      <c r="H42"/>
      <c r="I42"/>
      <c r="J42" s="3"/>
      <c r="K42" s="3"/>
      <c r="L42" s="3"/>
      <c r="M42" s="3"/>
      <c r="N42" s="3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</row>
    <row r="43" spans="1:33" s="63" customFormat="1" x14ac:dyDescent="0.2">
      <c r="A43" s="64"/>
      <c r="B43" s="65"/>
      <c r="C43" s="66"/>
      <c r="F43"/>
      <c r="G43"/>
      <c r="H43"/>
      <c r="I43"/>
      <c r="J43" s="3"/>
      <c r="K43" s="3"/>
      <c r="L43" s="3"/>
      <c r="M43" s="3"/>
      <c r="N43" s="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</row>
    <row r="44" spans="1:33" s="63" customFormat="1" x14ac:dyDescent="0.2">
      <c r="A44" s="64"/>
      <c r="B44" s="65"/>
      <c r="C44" s="66"/>
      <c r="F44"/>
      <c r="G44"/>
      <c r="H44"/>
      <c r="I44"/>
      <c r="J44" s="3"/>
      <c r="K44" s="3"/>
      <c r="L44" s="3"/>
      <c r="M44" s="3"/>
      <c r="N44" s="3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</row>
    <row r="45" spans="1:33" s="63" customFormat="1" x14ac:dyDescent="0.2">
      <c r="A45" s="64"/>
      <c r="B45" s="65"/>
      <c r="C45" s="66"/>
      <c r="F45"/>
      <c r="G45"/>
      <c r="H45"/>
      <c r="I45"/>
      <c r="J45" s="3"/>
      <c r="K45" s="3"/>
      <c r="L45" s="3"/>
      <c r="M45" s="3"/>
      <c r="N45" s="3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</row>
    <row r="46" spans="1:33" s="63" customFormat="1" x14ac:dyDescent="0.2">
      <c r="A46" s="64"/>
      <c r="B46" s="65"/>
      <c r="C46" s="66"/>
      <c r="F46"/>
      <c r="G46"/>
      <c r="H46"/>
      <c r="I46"/>
      <c r="J46" s="3"/>
      <c r="K46" s="3"/>
      <c r="L46" s="3"/>
      <c r="M46" s="3"/>
      <c r="N46" s="3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</row>
    <row r="47" spans="1:33" s="63" customFormat="1" x14ac:dyDescent="0.2">
      <c r="A47" s="64"/>
      <c r="B47" s="65"/>
      <c r="C47" s="66"/>
      <c r="F47"/>
      <c r="G47"/>
      <c r="H47"/>
      <c r="I47"/>
      <c r="J47" s="3"/>
      <c r="K47" s="3"/>
      <c r="L47" s="3"/>
      <c r="M47" s="3"/>
      <c r="N47" s="3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</row>
    <row r="48" spans="1:33" s="63" customFormat="1" x14ac:dyDescent="0.2">
      <c r="A48" s="64"/>
      <c r="B48" s="65"/>
      <c r="C48" s="66"/>
      <c r="F48"/>
      <c r="G48"/>
      <c r="H48"/>
      <c r="I48"/>
      <c r="J48" s="3"/>
      <c r="K48" s="3"/>
      <c r="L48" s="3"/>
      <c r="M48" s="3"/>
      <c r="N48" s="3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</row>
    <row r="49" spans="1:33" s="62" customFormat="1" x14ac:dyDescent="0.2">
      <c r="A49" s="64"/>
      <c r="B49" s="65"/>
      <c r="C49" s="66"/>
      <c r="F49"/>
      <c r="G49"/>
      <c r="H49"/>
      <c r="I49"/>
      <c r="J49" s="3"/>
      <c r="K49" s="3"/>
      <c r="L49" s="3"/>
      <c r="M49" s="3"/>
      <c r="N49" s="3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</row>
    <row r="50" spans="1:33" s="68" customFormat="1" x14ac:dyDescent="0.2">
      <c r="A50" s="64"/>
      <c r="B50" s="65"/>
      <c r="C50" s="67"/>
      <c r="F50"/>
      <c r="G50"/>
      <c r="H50"/>
      <c r="I50"/>
      <c r="J50" s="3"/>
      <c r="K50" s="3"/>
      <c r="L50" s="3"/>
      <c r="M50" s="3"/>
      <c r="N50" s="3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</row>
    <row r="51" spans="1:33" s="68" customFormat="1" ht="12.75" x14ac:dyDescent="0.2">
      <c r="C51" s="67"/>
      <c r="F51"/>
      <c r="G51"/>
      <c r="H51"/>
      <c r="I51"/>
      <c r="J51" s="3"/>
      <c r="K51" s="3"/>
      <c r="L51" s="3"/>
      <c r="M51" s="3"/>
      <c r="N51" s="3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</row>
    <row r="52" spans="1:33" s="63" customFormat="1" ht="12.75" x14ac:dyDescent="0.2">
      <c r="C52" s="66"/>
      <c r="F52"/>
      <c r="G52"/>
      <c r="H52"/>
      <c r="I52"/>
      <c r="J52" s="3"/>
      <c r="K52" s="3"/>
      <c r="L52" s="3"/>
      <c r="M52" s="3"/>
      <c r="N52" s="3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</row>
    <row r="53" spans="1:33" s="63" customFormat="1" ht="12.75" x14ac:dyDescent="0.2">
      <c r="C53" s="66"/>
      <c r="F53"/>
      <c r="G53"/>
      <c r="H53"/>
      <c r="I53"/>
      <c r="J53" s="3"/>
      <c r="K53" s="3"/>
      <c r="L53" s="3"/>
      <c r="M53" s="3"/>
      <c r="N53" s="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</row>
    <row r="54" spans="1:33" s="63" customFormat="1" ht="12.75" x14ac:dyDescent="0.2">
      <c r="C54" s="66"/>
      <c r="F54"/>
      <c r="G54"/>
      <c r="H54"/>
      <c r="I54"/>
      <c r="J54" s="3"/>
      <c r="K54" s="3"/>
      <c r="L54" s="3"/>
      <c r="M54" s="3"/>
      <c r="N54" s="3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</row>
    <row r="55" spans="1:33" s="63" customFormat="1" ht="12.75" x14ac:dyDescent="0.2">
      <c r="C55" s="66"/>
      <c r="F55"/>
      <c r="G55"/>
      <c r="H55"/>
      <c r="I55"/>
      <c r="J55" s="3"/>
      <c r="K55" s="3"/>
      <c r="L55" s="3"/>
      <c r="M55" s="3"/>
      <c r="N55" s="3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</row>
    <row r="56" spans="1:33" s="63" customFormat="1" ht="12.75" x14ac:dyDescent="0.2">
      <c r="C56" s="66"/>
      <c r="F56"/>
      <c r="G56"/>
      <c r="H56"/>
      <c r="I56"/>
      <c r="J56" s="3"/>
      <c r="K56" s="3"/>
      <c r="L56" s="3"/>
      <c r="M56" s="3"/>
      <c r="N56" s="3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</row>
    <row r="57" spans="1:33" s="63" customFormat="1" ht="12.75" x14ac:dyDescent="0.2">
      <c r="C57" s="66"/>
      <c r="F57"/>
      <c r="G57"/>
      <c r="H57"/>
      <c r="I57"/>
      <c r="J57" s="3"/>
      <c r="K57" s="3"/>
      <c r="L57" s="3"/>
      <c r="M57" s="3"/>
      <c r="N57" s="3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</row>
    <row r="58" spans="1:33" s="63" customFormat="1" ht="12.75" x14ac:dyDescent="0.2">
      <c r="C58" s="66"/>
      <c r="F58"/>
      <c r="G58"/>
      <c r="H58"/>
      <c r="I58"/>
      <c r="J58" s="3"/>
      <c r="K58" s="3"/>
      <c r="L58" s="3"/>
      <c r="M58" s="3"/>
      <c r="N58" s="3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</row>
    <row r="59" spans="1:33" s="63" customFormat="1" ht="12.75" x14ac:dyDescent="0.2">
      <c r="C59" s="66"/>
      <c r="F59"/>
      <c r="G59"/>
      <c r="H59"/>
      <c r="I59"/>
      <c r="J59" s="3"/>
      <c r="K59" s="3"/>
      <c r="L59" s="3"/>
      <c r="M59" s="3"/>
      <c r="N59" s="3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</row>
    <row r="60" spans="1:33" s="63" customFormat="1" ht="12.75" x14ac:dyDescent="0.2">
      <c r="C60" s="66"/>
      <c r="F60"/>
      <c r="G60"/>
      <c r="H60"/>
      <c r="I60"/>
      <c r="J60" s="3"/>
      <c r="K60" s="3"/>
      <c r="L60" s="3"/>
      <c r="M60" s="3"/>
      <c r="N60" s="3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</row>
    <row r="61" spans="1:33" s="63" customFormat="1" ht="12.75" x14ac:dyDescent="0.2">
      <c r="C61" s="66"/>
      <c r="F61"/>
      <c r="G61"/>
      <c r="H61"/>
      <c r="I61"/>
      <c r="J61" s="3"/>
      <c r="K61" s="3"/>
      <c r="L61" s="3"/>
      <c r="M61" s="3"/>
      <c r="N61" s="3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</row>
    <row r="62" spans="1:33" s="63" customFormat="1" ht="12.75" x14ac:dyDescent="0.2">
      <c r="C62" s="66"/>
      <c r="F62"/>
      <c r="G62"/>
      <c r="H62"/>
      <c r="I62"/>
      <c r="J62" s="3"/>
      <c r="K62" s="3"/>
      <c r="L62" s="3"/>
      <c r="M62" s="3"/>
      <c r="N62" s="3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</row>
    <row r="63" spans="1:33" s="63" customFormat="1" ht="12.75" x14ac:dyDescent="0.2">
      <c r="C63" s="66"/>
      <c r="F63"/>
      <c r="G63"/>
      <c r="H63"/>
      <c r="I63"/>
      <c r="J63" s="3"/>
      <c r="K63" s="3"/>
      <c r="L63" s="3"/>
      <c r="M63" s="3"/>
      <c r="N63" s="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</row>
    <row r="64" spans="1:33" s="63" customFormat="1" ht="12.75" x14ac:dyDescent="0.2">
      <c r="C64" s="66"/>
      <c r="F64"/>
      <c r="G64"/>
      <c r="H64"/>
      <c r="I64"/>
      <c r="J64" s="3"/>
      <c r="K64" s="3"/>
      <c r="L64" s="3"/>
      <c r="M64" s="3"/>
      <c r="N64" s="3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</row>
    <row r="65" spans="3:33" s="63" customFormat="1" ht="12.75" x14ac:dyDescent="0.2">
      <c r="C65" s="66"/>
      <c r="F65"/>
      <c r="G65"/>
      <c r="H65"/>
      <c r="I65"/>
      <c r="J65" s="3"/>
      <c r="K65" s="3"/>
      <c r="L65" s="3"/>
      <c r="M65" s="3"/>
      <c r="N65" s="3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</row>
    <row r="66" spans="3:33" s="63" customFormat="1" ht="12.75" x14ac:dyDescent="0.2">
      <c r="C66" s="66"/>
      <c r="F66"/>
      <c r="G66"/>
      <c r="H66"/>
      <c r="I66"/>
      <c r="J66" s="3"/>
      <c r="K66" s="3"/>
      <c r="L66" s="3"/>
      <c r="M66" s="3"/>
      <c r="N66" s="3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</row>
    <row r="67" spans="3:33" s="62" customFormat="1" ht="12.75" x14ac:dyDescent="0.2">
      <c r="C67" s="66"/>
      <c r="F67"/>
      <c r="G67"/>
      <c r="H67"/>
      <c r="I67"/>
      <c r="J67" s="3"/>
      <c r="K67" s="3"/>
      <c r="L67" s="3"/>
      <c r="M67" s="3"/>
      <c r="N67" s="3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</row>
    <row r="68" spans="3:33" s="62" customFormat="1" ht="12.75" x14ac:dyDescent="0.2">
      <c r="C68" s="66"/>
      <c r="F68"/>
      <c r="G68"/>
      <c r="H68"/>
      <c r="I68"/>
      <c r="J68" s="3"/>
      <c r="K68" s="3"/>
      <c r="L68" s="3"/>
      <c r="M68" s="3"/>
      <c r="N68" s="3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</row>
    <row r="69" spans="3:33" s="70" customFormat="1" ht="15" x14ac:dyDescent="0.25">
      <c r="C69" s="69"/>
      <c r="F69"/>
      <c r="G69"/>
      <c r="H69"/>
      <c r="I69"/>
      <c r="J69" s="3"/>
      <c r="K69" s="3"/>
      <c r="L69" s="3"/>
      <c r="M69" s="3"/>
      <c r="N69" s="3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</row>
  </sheetData>
  <sheetProtection formatColumns="0" selectLockedCells="1"/>
  <mergeCells count="38">
    <mergeCell ref="A28:B28"/>
    <mergeCell ref="A29:B29"/>
    <mergeCell ref="A30:B30"/>
    <mergeCell ref="L7:L9"/>
    <mergeCell ref="M7:M9"/>
    <mergeCell ref="L10:L12"/>
    <mergeCell ref="M10:M12"/>
    <mergeCell ref="L13:L15"/>
    <mergeCell ref="M13:M15"/>
    <mergeCell ref="C7:C9"/>
    <mergeCell ref="D20:E20"/>
    <mergeCell ref="D21:E21"/>
    <mergeCell ref="K25:K27"/>
    <mergeCell ref="K7:K9"/>
    <mergeCell ref="K10:K12"/>
    <mergeCell ref="K13:K15"/>
    <mergeCell ref="D2:E2"/>
    <mergeCell ref="D3:E3"/>
    <mergeCell ref="C10:C12"/>
    <mergeCell ref="C13:C15"/>
    <mergeCell ref="D7:E9"/>
    <mergeCell ref="D10:E12"/>
    <mergeCell ref="D13:E15"/>
    <mergeCell ref="A5:B6"/>
    <mergeCell ref="C5:E5"/>
    <mergeCell ref="D6:E6"/>
    <mergeCell ref="A4:E4"/>
    <mergeCell ref="J25:J27"/>
    <mergeCell ref="A7:A15"/>
    <mergeCell ref="A16:A17"/>
    <mergeCell ref="J7:J9"/>
    <mergeCell ref="J10:J12"/>
    <mergeCell ref="J13:J15"/>
    <mergeCell ref="D16:E16"/>
    <mergeCell ref="D17:E17"/>
    <mergeCell ref="D18:E18"/>
    <mergeCell ref="D19:E19"/>
    <mergeCell ref="D22:E22"/>
  </mergeCells>
  <phoneticPr fontId="0" type="noConversion"/>
  <conditionalFormatting sqref="C7:C15">
    <cfRule type="expression" dxfId="531" priority="160" stopIfTrue="1">
      <formula>AB7=1</formula>
    </cfRule>
    <cfRule type="expression" dxfId="530" priority="161" stopIfTrue="1">
      <formula>AB7=2</formula>
    </cfRule>
  </conditionalFormatting>
  <conditionalFormatting sqref="C16:C22">
    <cfRule type="expression" dxfId="529" priority="142" stopIfTrue="1">
      <formula>AB16=1</formula>
    </cfRule>
    <cfRule type="expression" dxfId="528" priority="143" stopIfTrue="1">
      <formula>AB16=2</formula>
    </cfRule>
    <cfRule type="expression" dxfId="527" priority="144" stopIfTrue="1">
      <formula>AB16=3</formula>
    </cfRule>
  </conditionalFormatting>
  <conditionalFormatting sqref="C7 C10 C13 C16:C22">
    <cfRule type="cellIs" dxfId="526" priority="134" operator="lessThan">
      <formula>4</formula>
    </cfRule>
    <cfRule type="cellIs" dxfId="525" priority="135" operator="equal">
      <formula>4</formula>
    </cfRule>
    <cfRule type="cellIs" dxfId="524" priority="136" operator="equal">
      <formula>6</formula>
    </cfRule>
    <cfRule type="cellIs" dxfId="523" priority="137" operator="equal">
      <formula>8</formula>
    </cfRule>
    <cfRule type="cellIs" dxfId="522" priority="138" operator="equal">
      <formula>10</formula>
    </cfRule>
  </conditionalFormatting>
  <conditionalFormatting sqref="C7">
    <cfRule type="expression" dxfId="521" priority="123" stopIfTrue="1">
      <formula>AC7=1</formula>
    </cfRule>
    <cfRule type="expression" dxfId="520" priority="124" stopIfTrue="1">
      <formula>AC7=2</formula>
    </cfRule>
    <cfRule type="expression" dxfId="519" priority="125" stopIfTrue="1">
      <formula>AC7=3</formula>
    </cfRule>
  </conditionalFormatting>
  <conditionalFormatting sqref="C7">
    <cfRule type="expression" dxfId="518" priority="115" stopIfTrue="1">
      <formula>AC7=1</formula>
    </cfRule>
    <cfRule type="expression" dxfId="517" priority="116" stopIfTrue="1">
      <formula>AC7=2</formula>
    </cfRule>
    <cfRule type="expression" dxfId="516" priority="117" stopIfTrue="1">
      <formula>AC7=3</formula>
    </cfRule>
  </conditionalFormatting>
  <conditionalFormatting sqref="C10">
    <cfRule type="expression" dxfId="515" priority="107" stopIfTrue="1">
      <formula>AC10=1</formula>
    </cfRule>
    <cfRule type="expression" dxfId="514" priority="108" stopIfTrue="1">
      <formula>AC10=2</formula>
    </cfRule>
    <cfRule type="expression" dxfId="513" priority="109" stopIfTrue="1">
      <formula>AC10=3</formula>
    </cfRule>
  </conditionalFormatting>
  <conditionalFormatting sqref="C10">
    <cfRule type="expression" dxfId="512" priority="99" stopIfTrue="1">
      <formula>AC10=1</formula>
    </cfRule>
    <cfRule type="expression" dxfId="511" priority="100" stopIfTrue="1">
      <formula>AC10=2</formula>
    </cfRule>
    <cfRule type="expression" dxfId="510" priority="101" stopIfTrue="1">
      <formula>AC10=3</formula>
    </cfRule>
  </conditionalFormatting>
  <conditionalFormatting sqref="C13">
    <cfRule type="expression" dxfId="509" priority="91" stopIfTrue="1">
      <formula>AC13=1</formula>
    </cfRule>
    <cfRule type="expression" dxfId="508" priority="92" stopIfTrue="1">
      <formula>AC13=2</formula>
    </cfRule>
    <cfRule type="expression" dxfId="507" priority="93" stopIfTrue="1">
      <formula>AC13=3</formula>
    </cfRule>
  </conditionalFormatting>
  <conditionalFormatting sqref="C13">
    <cfRule type="expression" dxfId="506" priority="83" stopIfTrue="1">
      <formula>AC13=1</formula>
    </cfRule>
    <cfRule type="expression" dxfId="505" priority="84" stopIfTrue="1">
      <formula>AC13=2</formula>
    </cfRule>
    <cfRule type="expression" dxfId="504" priority="85" stopIfTrue="1">
      <formula>AC13=3</formula>
    </cfRule>
  </conditionalFormatting>
  <conditionalFormatting sqref="C16:C22">
    <cfRule type="expression" dxfId="503" priority="75" stopIfTrue="1">
      <formula>AC16=1</formula>
    </cfRule>
    <cfRule type="expression" dxfId="502" priority="76" stopIfTrue="1">
      <formula>AC16=2</formula>
    </cfRule>
    <cfRule type="expression" dxfId="501" priority="77" stopIfTrue="1">
      <formula>AC16=3</formula>
    </cfRule>
  </conditionalFormatting>
  <conditionalFormatting sqref="C16:C22">
    <cfRule type="expression" dxfId="500" priority="67" stopIfTrue="1">
      <formula>AC16=1</formula>
    </cfRule>
    <cfRule type="expression" dxfId="499" priority="68" stopIfTrue="1">
      <formula>AC16=2</formula>
    </cfRule>
    <cfRule type="expression" dxfId="498" priority="69" stopIfTrue="1">
      <formula>AC16=3</formula>
    </cfRule>
  </conditionalFormatting>
  <conditionalFormatting sqref="L26:M26">
    <cfRule type="cellIs" dxfId="497" priority="5" operator="greaterThan">
      <formula>0.9</formula>
    </cfRule>
    <cfRule type="cellIs" dxfId="496" priority="6" operator="between">
      <formula>0.7</formula>
      <formula>0.89</formula>
    </cfRule>
    <cfRule type="cellIs" dxfId="495" priority="7" operator="lessThan">
      <formula>0.7</formula>
    </cfRule>
  </conditionalFormatting>
  <conditionalFormatting sqref="J24">
    <cfRule type="cellIs" dxfId="494" priority="4" operator="notEqual">
      <formula>100</formula>
    </cfRule>
  </conditionalFormatting>
  <conditionalFormatting sqref="C26">
    <cfRule type="cellIs" dxfId="493" priority="1" operator="lessThan">
      <formula>0.7</formula>
    </cfRule>
    <cfRule type="cellIs" dxfId="492" priority="2" operator="between">
      <formula>0.7</formula>
      <formula>0.8</formula>
    </cfRule>
    <cfRule type="cellIs" dxfId="491" priority="3" operator="greaterThan">
      <formula>0.8</formula>
    </cfRule>
  </conditionalFormatting>
  <dataValidations xWindow="969" yWindow="443" count="6">
    <dataValidation type="list" allowBlank="1" showInputMessage="1" showErrorMessage="1" sqref="C16:C22" xr:uid="{00000000-0002-0000-0400-000000000000}">
      <formula1>"10,8,6,4,0"</formula1>
    </dataValidation>
    <dataValidation type="list" allowBlank="1" showInputMessage="1" showErrorMessage="1" promptTitle="Ranking" prompt="10: &gt; 30%_x000a_8: 15% -   30% _x000a_6:  &lt; 15%_x000a_0: No information_x000a_" sqref="C7:C9" xr:uid="{00000000-0002-0000-0400-000001000000}">
      <formula1>"10,8,6,4,0"</formula1>
    </dataValidation>
    <dataValidation type="list" allowBlank="1" showInputMessage="1" showErrorMessage="1" promptTitle="Ranking" prompt="10: &gt; 10%_x000a_8: 5% - 10%_x000a_6: &lt; 5%_x000a_0: No information _x000a_" sqref="C10:C12" xr:uid="{00000000-0002-0000-0400-000002000000}">
      <formula1>"10,8,6,4,0"</formula1>
    </dataValidation>
    <dataValidation type="list" allowBlank="1" showInputMessage="1" showErrorMessage="1" promptTitle="Ranking" prompt="10: &gt;  7%_x000a_8: 3% - 7%_x000a_6: &lt; 3%_x000a_0: No information " sqref="C13:C15" xr:uid="{00000000-0002-0000-0400-000003000000}">
      <formula1>"10,8,6,4,0"</formula1>
    </dataValidation>
    <dataValidation allowBlank="1" showInputMessage="1" showErrorMessage="1" promptTitle="Weighting" prompt="Weighting must total 100" sqref="J6" xr:uid="{00000000-0002-0000-0400-000004000000}"/>
    <dataValidation errorStyle="warning" allowBlank="1" showInputMessage="1" showErrorMessage="1" errorTitle="Correct weighting" error="Weighting must total 100" promptTitle="Weighting" prompt="Weighting must total 100" sqref="J24" xr:uid="{00000000-0002-0000-0400-000005000000}"/>
  </dataValidations>
  <printOptions horizontalCentered="1"/>
  <pageMargins left="0.39370078740157499" right="0.23622047244094499" top="0.93110236199999996" bottom="0.59055118110236204" header="0.39370078740157499" footer="0.511811023622047"/>
  <pageSetup paperSize="9" scale="75" orientation="landscape" r:id="rId1"/>
  <headerFooter alignWithMargins="0">
    <oddFooter>&amp;C&amp;"Arial,Bold"&amp;9&amp;N&amp;R&amp;"Arial,Bold"&amp;9&amp;F,&amp;A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24"/>
  <dimension ref="A1:AF62"/>
  <sheetViews>
    <sheetView showGridLines="0" showZeros="0" zoomScaleNormal="100" workbookViewId="0">
      <selection activeCell="B6" sqref="B6"/>
    </sheetView>
  </sheetViews>
  <sheetFormatPr defaultColWidth="11.42578125" defaultRowHeight="15" x14ac:dyDescent="0.2"/>
  <cols>
    <col min="1" max="1" width="20.28515625" style="4" customWidth="1"/>
    <col min="2" max="2" width="30.42578125" style="4" customWidth="1"/>
    <col min="3" max="3" width="13.85546875" style="17" customWidth="1"/>
    <col min="4" max="4" width="12.85546875" style="4" customWidth="1"/>
    <col min="5" max="5" width="11.42578125" style="4"/>
    <col min="6" max="9" width="11.42578125" customWidth="1"/>
    <col min="10" max="13" width="11.42578125" hidden="1" customWidth="1"/>
    <col min="14" max="32" width="11.42578125" customWidth="1"/>
    <col min="33" max="59" width="11.42578125" style="4" customWidth="1"/>
    <col min="60" max="16384" width="11.42578125" style="4"/>
  </cols>
  <sheetData>
    <row r="1" spans="1:32" ht="31.5" x14ac:dyDescent="0.2">
      <c r="A1" s="225" t="s">
        <v>14</v>
      </c>
      <c r="B1" s="225"/>
      <c r="C1" s="225"/>
      <c r="D1" s="225"/>
      <c r="E1" s="225"/>
    </row>
    <row r="2" spans="1:32" x14ac:dyDescent="0.2">
      <c r="A2" s="234" t="s">
        <v>446</v>
      </c>
      <c r="B2" s="220">
        <f>Company</f>
        <v>0</v>
      </c>
      <c r="C2" s="234" t="s">
        <v>74</v>
      </c>
      <c r="D2" s="530">
        <f>City</f>
        <v>0</v>
      </c>
      <c r="E2" s="530"/>
    </row>
    <row r="3" spans="1:32" x14ac:dyDescent="0.2">
      <c r="A3" s="234" t="s">
        <v>447</v>
      </c>
      <c r="B3" s="220">
        <f>DUNS</f>
        <v>0</v>
      </c>
      <c r="C3" s="234" t="s">
        <v>81</v>
      </c>
      <c r="D3" s="531">
        <f>Country</f>
        <v>0</v>
      </c>
      <c r="E3" s="531"/>
    </row>
    <row r="4" spans="1:32" ht="15" customHeight="1" x14ac:dyDescent="0.2">
      <c r="A4" s="540" t="s">
        <v>448</v>
      </c>
      <c r="B4" s="541"/>
      <c r="C4" s="539" t="s">
        <v>449</v>
      </c>
      <c r="D4" s="539"/>
      <c r="E4" s="539"/>
    </row>
    <row r="5" spans="1:32" s="5" customFormat="1" x14ac:dyDescent="0.2">
      <c r="A5" s="542"/>
      <c r="B5" s="543"/>
      <c r="C5" s="336" t="s">
        <v>450</v>
      </c>
      <c r="D5" s="578" t="s">
        <v>451</v>
      </c>
      <c r="E5" s="578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</row>
    <row r="6" spans="1:32" s="5" customFormat="1" ht="24" x14ac:dyDescent="0.2">
      <c r="A6" s="107" t="s">
        <v>104</v>
      </c>
      <c r="B6" s="108" t="s">
        <v>506</v>
      </c>
      <c r="C6" s="1">
        <v>10</v>
      </c>
      <c r="D6" s="532"/>
      <c r="E6" s="533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</row>
    <row r="7" spans="1:32" ht="24" x14ac:dyDescent="0.2">
      <c r="A7" s="579" t="s">
        <v>507</v>
      </c>
      <c r="B7" s="108" t="s">
        <v>508</v>
      </c>
      <c r="C7" s="1">
        <v>10</v>
      </c>
      <c r="D7" s="533"/>
      <c r="E7" s="533"/>
    </row>
    <row r="8" spans="1:32" s="6" customFormat="1" ht="24" x14ac:dyDescent="0.2">
      <c r="A8" s="580"/>
      <c r="B8" s="108" t="s">
        <v>509</v>
      </c>
      <c r="C8" s="1">
        <v>10</v>
      </c>
      <c r="D8" s="533"/>
      <c r="E8" s="533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</row>
    <row r="9" spans="1:32" s="7" customFormat="1" ht="36" x14ac:dyDescent="0.2">
      <c r="A9" s="580"/>
      <c r="B9" s="108" t="s">
        <v>510</v>
      </c>
      <c r="C9" s="1">
        <v>10</v>
      </c>
      <c r="D9" s="533"/>
      <c r="E9" s="533"/>
      <c r="F9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</row>
    <row r="10" spans="1:32" s="7" customFormat="1" ht="36" x14ac:dyDescent="0.2">
      <c r="A10" s="580"/>
      <c r="B10" s="108" t="s">
        <v>511</v>
      </c>
      <c r="C10" s="1">
        <v>10</v>
      </c>
      <c r="D10" s="533"/>
      <c r="E10" s="533"/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</row>
    <row r="11" spans="1:32" s="7" customFormat="1" ht="24" x14ac:dyDescent="0.2">
      <c r="A11" s="580"/>
      <c r="B11" s="108" t="s">
        <v>512</v>
      </c>
      <c r="C11" s="1">
        <v>10</v>
      </c>
      <c r="D11" s="533"/>
      <c r="E11" s="533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</row>
    <row r="12" spans="1:32" s="7" customFormat="1" ht="24" x14ac:dyDescent="0.2">
      <c r="A12" s="581"/>
      <c r="B12" s="108" t="s">
        <v>513</v>
      </c>
      <c r="C12" s="1">
        <v>10</v>
      </c>
      <c r="D12" s="533"/>
      <c r="E12" s="533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</row>
    <row r="13" spans="1:32" s="7" customFormat="1" ht="24" x14ac:dyDescent="0.2">
      <c r="A13" s="107" t="s">
        <v>514</v>
      </c>
      <c r="B13" s="108" t="s">
        <v>515</v>
      </c>
      <c r="C13" s="1">
        <v>10</v>
      </c>
      <c r="D13" s="577" t="s">
        <v>516</v>
      </c>
      <c r="E13" s="577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</row>
    <row r="14" spans="1:32" s="7" customFormat="1" ht="30" x14ac:dyDescent="0.2">
      <c r="A14" s="107" t="s">
        <v>517</v>
      </c>
      <c r="B14" s="108" t="s">
        <v>518</v>
      </c>
      <c r="C14" s="1">
        <v>10</v>
      </c>
      <c r="D14" s="533"/>
      <c r="E14" s="533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</row>
    <row r="15" spans="1:32" s="7" customFormat="1" ht="36" x14ac:dyDescent="0.2">
      <c r="A15" s="107" t="s">
        <v>519</v>
      </c>
      <c r="B15" s="108" t="s">
        <v>520</v>
      </c>
      <c r="C15" s="1">
        <v>10</v>
      </c>
      <c r="D15" s="533"/>
      <c r="E15" s="533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</row>
    <row r="16" spans="1:32" s="7" customFormat="1" ht="15.75" thickBot="1" x14ac:dyDescent="0.25">
      <c r="A16" s="98"/>
      <c r="B16" s="99"/>
      <c r="C16" s="338"/>
      <c r="D16" s="339"/>
      <c r="E16" s="339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</row>
    <row r="17" spans="1:32" s="7" customFormat="1" x14ac:dyDescent="0.2">
      <c r="A17" s="98"/>
      <c r="B17" s="100" t="s">
        <v>469</v>
      </c>
      <c r="C17" s="101">
        <f>SUM(C6:C15)</f>
        <v>100</v>
      </c>
      <c r="D17" s="339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</row>
    <row r="18" spans="1:32" s="7" customFormat="1" ht="15.75" thickBot="1" x14ac:dyDescent="0.25">
      <c r="A18" s="98"/>
      <c r="B18" s="100" t="s">
        <v>470</v>
      </c>
      <c r="C18" s="102">
        <v>100</v>
      </c>
      <c r="D18" s="339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</row>
    <row r="19" spans="1:32" s="7" customFormat="1" ht="15.75" thickBot="1" x14ac:dyDescent="0.25">
      <c r="A19" s="98"/>
      <c r="B19" s="100" t="s">
        <v>473</v>
      </c>
      <c r="C19" s="103">
        <f>C17/C18</f>
        <v>1</v>
      </c>
      <c r="D19" s="338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</row>
    <row r="20" spans="1:32" s="7" customFormat="1" ht="15.75" thickBot="1" x14ac:dyDescent="0.25">
      <c r="A20" s="98"/>
      <c r="B20" s="99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</row>
    <row r="21" spans="1:32" s="7" customFormat="1" ht="15" customHeight="1" x14ac:dyDescent="0.2">
      <c r="A21" s="544" t="s">
        <v>474</v>
      </c>
      <c r="B21" s="545"/>
      <c r="C21" s="104" t="s">
        <v>475</v>
      </c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</row>
    <row r="22" spans="1:32" s="7" customFormat="1" ht="15" customHeight="1" x14ac:dyDescent="0.2">
      <c r="A22" s="546" t="s">
        <v>476</v>
      </c>
      <c r="B22" s="547"/>
      <c r="C22" s="105" t="s">
        <v>477</v>
      </c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</row>
    <row r="23" spans="1:32" s="7" customFormat="1" ht="15" customHeight="1" thickBot="1" x14ac:dyDescent="0.25">
      <c r="A23" s="548" t="s">
        <v>478</v>
      </c>
      <c r="B23" s="549"/>
      <c r="C23" s="106" t="s">
        <v>479</v>
      </c>
      <c r="D23" s="339"/>
      <c r="E23" s="339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</row>
    <row r="24" spans="1:32" s="7" customFormat="1" x14ac:dyDescent="0.2">
      <c r="A24" s="98"/>
      <c r="B24" s="99"/>
      <c r="C24" s="338"/>
      <c r="D24" s="339"/>
      <c r="E24" s="339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</row>
    <row r="25" spans="1:32" s="7" customFormat="1" x14ac:dyDescent="0.2">
      <c r="A25" s="8"/>
      <c r="B25" s="9"/>
      <c r="C25" s="13"/>
      <c r="D25" s="12"/>
      <c r="E25" s="12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</row>
    <row r="26" spans="1:32" s="7" customFormat="1" x14ac:dyDescent="0.2">
      <c r="A26" s="8"/>
      <c r="B26" s="9"/>
      <c r="C26" s="13"/>
      <c r="D26" s="12"/>
      <c r="E26" s="12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</row>
    <row r="27" spans="1:32" s="7" customFormat="1" x14ac:dyDescent="0.2">
      <c r="A27" s="8"/>
      <c r="B27" s="9"/>
      <c r="C27" s="13"/>
      <c r="D27" s="12"/>
      <c r="E27" s="12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</row>
    <row r="28" spans="1:32" s="7" customFormat="1" x14ac:dyDescent="0.2">
      <c r="A28" s="8"/>
      <c r="B28" s="9"/>
      <c r="C28" s="13"/>
      <c r="D28" s="12"/>
      <c r="E28" s="12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</row>
    <row r="29" spans="1:32" s="7" customFormat="1" x14ac:dyDescent="0.2">
      <c r="A29" s="8"/>
      <c r="B29" s="9"/>
      <c r="C29" s="13"/>
      <c r="D29" s="12"/>
      <c r="E29" s="12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</row>
    <row r="30" spans="1:32" s="7" customFormat="1" x14ac:dyDescent="0.2">
      <c r="A30" s="8"/>
      <c r="B30" s="9"/>
      <c r="C30" s="13"/>
      <c r="D30" s="12"/>
      <c r="E30" s="12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</row>
    <row r="31" spans="1:32" s="7" customFormat="1" x14ac:dyDescent="0.2">
      <c r="A31" s="8"/>
      <c r="B31" s="9"/>
      <c r="C31" s="13"/>
      <c r="D31" s="12"/>
      <c r="E31" s="12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</row>
    <row r="32" spans="1:32" s="7" customFormat="1" x14ac:dyDescent="0.2">
      <c r="A32" s="8"/>
      <c r="B32" s="9"/>
      <c r="C32" s="13"/>
      <c r="D32" s="12"/>
      <c r="E32" s="1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</row>
    <row r="33" spans="1:32" s="7" customFormat="1" x14ac:dyDescent="0.2">
      <c r="A33" s="8"/>
      <c r="B33" s="9"/>
      <c r="C33" s="13"/>
      <c r="D33" s="12"/>
      <c r="E33" s="12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</row>
    <row r="34" spans="1:32" s="7" customFormat="1" x14ac:dyDescent="0.2">
      <c r="A34" s="8"/>
      <c r="B34" s="9"/>
      <c r="C34" s="13"/>
      <c r="D34" s="12"/>
      <c r="E34" s="12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</row>
    <row r="35" spans="1:32" s="7" customFormat="1" x14ac:dyDescent="0.2">
      <c r="A35" s="8"/>
      <c r="B35" s="9"/>
      <c r="C35" s="13"/>
      <c r="D35" s="12"/>
      <c r="E35" s="12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</row>
    <row r="36" spans="1:32" s="7" customFormat="1" x14ac:dyDescent="0.2">
      <c r="A36" s="8"/>
      <c r="B36" s="9"/>
      <c r="C36" s="13"/>
      <c r="D36" s="12"/>
      <c r="E36" s="12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</row>
    <row r="37" spans="1:32" s="7" customFormat="1" x14ac:dyDescent="0.2">
      <c r="A37" s="8"/>
      <c r="B37" s="9"/>
      <c r="C37" s="13"/>
      <c r="D37" s="12"/>
      <c r="E37" s="12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</row>
    <row r="38" spans="1:32" s="7" customFormat="1" x14ac:dyDescent="0.2">
      <c r="A38" s="8"/>
      <c r="B38" s="9"/>
      <c r="C38" s="13"/>
      <c r="D38" s="12"/>
      <c r="E38" s="12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</row>
    <row r="39" spans="1:32" s="7" customFormat="1" x14ac:dyDescent="0.2">
      <c r="A39" s="8"/>
      <c r="B39" s="9"/>
      <c r="C39" s="13"/>
      <c r="D39" s="12"/>
      <c r="E39" s="12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</row>
    <row r="40" spans="1:32" s="7" customFormat="1" x14ac:dyDescent="0.2">
      <c r="A40" s="8"/>
      <c r="B40" s="9"/>
      <c r="C40" s="13"/>
      <c r="D40" s="12"/>
      <c r="E40" s="12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</row>
    <row r="41" spans="1:32" s="7" customFormat="1" x14ac:dyDescent="0.2">
      <c r="A41" s="8"/>
      <c r="B41" s="9"/>
      <c r="C41" s="13"/>
      <c r="D41" s="12"/>
      <c r="E41" s="12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</row>
    <row r="42" spans="1:32" s="6" customFormat="1" x14ac:dyDescent="0.2">
      <c r="A42" s="8"/>
      <c r="B42" s="9"/>
      <c r="C42" s="13"/>
      <c r="D42" s="14"/>
      <c r="E42" s="14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</row>
    <row r="43" spans="1:32" s="11" customFormat="1" x14ac:dyDescent="0.2">
      <c r="A43" s="8"/>
      <c r="B43" s="9"/>
      <c r="C43" s="10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</row>
    <row r="44" spans="1:32" s="11" customFormat="1" ht="12.75" x14ac:dyDescent="0.2">
      <c r="C44" s="10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</row>
    <row r="45" spans="1:32" s="12" customFormat="1" ht="12.75" x14ac:dyDescent="0.2">
      <c r="C45" s="13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</row>
    <row r="46" spans="1:32" s="12" customFormat="1" ht="12.75" x14ac:dyDescent="0.2">
      <c r="C46" s="13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</row>
    <row r="47" spans="1:32" s="12" customFormat="1" ht="12.75" x14ac:dyDescent="0.2">
      <c r="C47" s="13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</row>
    <row r="48" spans="1:32" s="12" customFormat="1" ht="12.75" x14ac:dyDescent="0.2">
      <c r="C48" s="13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</row>
    <row r="49" spans="3:32" s="12" customFormat="1" ht="12.75" x14ac:dyDescent="0.2">
      <c r="C49" s="13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</row>
    <row r="50" spans="3:32" s="12" customFormat="1" ht="12.75" x14ac:dyDescent="0.2">
      <c r="C50" s="13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</row>
    <row r="51" spans="3:32" s="12" customFormat="1" ht="12.75" x14ac:dyDescent="0.2">
      <c r="C51" s="13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</row>
    <row r="52" spans="3:32" s="12" customFormat="1" ht="12.75" x14ac:dyDescent="0.2">
      <c r="C52" s="13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</row>
    <row r="53" spans="3:32" s="12" customFormat="1" ht="12.75" x14ac:dyDescent="0.2">
      <c r="C53" s="1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</row>
    <row r="54" spans="3:32" s="12" customFormat="1" ht="12.75" x14ac:dyDescent="0.2">
      <c r="C54" s="13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</row>
    <row r="55" spans="3:32" s="12" customFormat="1" ht="12.75" x14ac:dyDescent="0.2">
      <c r="C55" s="13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</row>
    <row r="56" spans="3:32" s="12" customFormat="1" ht="12.75" x14ac:dyDescent="0.2">
      <c r="C56" s="13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</row>
    <row r="57" spans="3:32" s="12" customFormat="1" ht="12.75" x14ac:dyDescent="0.2">
      <c r="C57" s="13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</row>
    <row r="58" spans="3:32" s="12" customFormat="1" ht="12.75" x14ac:dyDescent="0.2">
      <c r="C58" s="13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</row>
    <row r="59" spans="3:32" s="12" customFormat="1" ht="12.75" x14ac:dyDescent="0.2">
      <c r="C59" s="13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</row>
    <row r="60" spans="3:32" s="14" customFormat="1" ht="12.75" x14ac:dyDescent="0.2">
      <c r="C60" s="13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</row>
    <row r="61" spans="3:32" s="14" customFormat="1" ht="12.75" x14ac:dyDescent="0.2">
      <c r="C61" s="13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</row>
    <row r="62" spans="3:32" s="16" customFormat="1" ht="14.25" x14ac:dyDescent="0.2">
      <c r="C62" s="15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</row>
  </sheetData>
  <sheetProtection formatColumns="0" selectLockedCells="1"/>
  <mergeCells count="19">
    <mergeCell ref="A22:B22"/>
    <mergeCell ref="A23:B23"/>
    <mergeCell ref="A21:B21"/>
    <mergeCell ref="C4:E4"/>
    <mergeCell ref="D6:E6"/>
    <mergeCell ref="A4:B5"/>
    <mergeCell ref="D8:E8"/>
    <mergeCell ref="D9:E9"/>
    <mergeCell ref="D5:E5"/>
    <mergeCell ref="A7:A12"/>
    <mergeCell ref="D11:E11"/>
    <mergeCell ref="D2:E2"/>
    <mergeCell ref="D3:E3"/>
    <mergeCell ref="D7:E7"/>
    <mergeCell ref="D15:E15"/>
    <mergeCell ref="D12:E12"/>
    <mergeCell ref="D13:E13"/>
    <mergeCell ref="D14:E14"/>
    <mergeCell ref="D10:E10"/>
  </mergeCells>
  <phoneticPr fontId="0" type="noConversion"/>
  <conditionalFormatting sqref="C6:C15">
    <cfRule type="expression" dxfId="490" priority="321" stopIfTrue="1">
      <formula>AC6=1</formula>
    </cfRule>
    <cfRule type="expression" dxfId="489" priority="322" stopIfTrue="1">
      <formula>AC6=2</formula>
    </cfRule>
    <cfRule type="expression" dxfId="488" priority="323" stopIfTrue="1">
      <formula>AC6=3</formula>
    </cfRule>
  </conditionalFormatting>
  <conditionalFormatting sqref="C6:C13">
    <cfRule type="expression" dxfId="487" priority="315" stopIfTrue="1">
      <formula>AC6=1</formula>
    </cfRule>
    <cfRule type="expression" dxfId="486" priority="316" stopIfTrue="1">
      <formula>AC6=2</formula>
    </cfRule>
    <cfRule type="expression" dxfId="485" priority="317" stopIfTrue="1">
      <formula>AC6=3</formula>
    </cfRule>
  </conditionalFormatting>
  <conditionalFormatting sqref="C6:C15">
    <cfRule type="expression" dxfId="484" priority="312" stopIfTrue="1">
      <formula>AC6=1</formula>
    </cfRule>
    <cfRule type="expression" dxfId="483" priority="313" stopIfTrue="1">
      <formula>AC6=2</formula>
    </cfRule>
    <cfRule type="expression" dxfId="482" priority="314" stopIfTrue="1">
      <formula>AC6=3</formula>
    </cfRule>
  </conditionalFormatting>
  <conditionalFormatting sqref="C6:C15">
    <cfRule type="cellIs" dxfId="481" priority="214" operator="lessThan">
      <formula>4</formula>
    </cfRule>
    <cfRule type="cellIs" dxfId="480" priority="215" operator="equal">
      <formula>4</formula>
    </cfRule>
    <cfRule type="cellIs" dxfId="479" priority="216" operator="equal">
      <formula>6</formula>
    </cfRule>
    <cfRule type="cellIs" dxfId="478" priority="217" operator="equal">
      <formula>8</formula>
    </cfRule>
    <cfRule type="cellIs" dxfId="477" priority="218" operator="equal">
      <formula>10</formula>
    </cfRule>
  </conditionalFormatting>
  <conditionalFormatting sqref="C6">
    <cfRule type="expression" dxfId="476" priority="211" stopIfTrue="1">
      <formula>AC6=1</formula>
    </cfRule>
    <cfRule type="expression" dxfId="475" priority="212" stopIfTrue="1">
      <formula>AC6=2</formula>
    </cfRule>
    <cfRule type="expression" dxfId="474" priority="213" stopIfTrue="1">
      <formula>AC6=3</formula>
    </cfRule>
  </conditionalFormatting>
  <conditionalFormatting sqref="C6">
    <cfRule type="cellIs" dxfId="473" priority="206" operator="lessThan">
      <formula>4</formula>
    </cfRule>
    <cfRule type="cellIs" dxfId="472" priority="207" operator="equal">
      <formula>4</formula>
    </cfRule>
    <cfRule type="cellIs" dxfId="471" priority="208" operator="equal">
      <formula>6</formula>
    </cfRule>
    <cfRule type="cellIs" dxfId="470" priority="209" operator="equal">
      <formula>8</formula>
    </cfRule>
    <cfRule type="cellIs" dxfId="469" priority="210" operator="equal">
      <formula>10</formula>
    </cfRule>
  </conditionalFormatting>
  <conditionalFormatting sqref="C7">
    <cfRule type="expression" dxfId="468" priority="203" stopIfTrue="1">
      <formula>AC7=1</formula>
    </cfRule>
    <cfRule type="expression" dxfId="467" priority="204" stopIfTrue="1">
      <formula>AC7=2</formula>
    </cfRule>
    <cfRule type="expression" dxfId="466" priority="205" stopIfTrue="1">
      <formula>AC7=3</formula>
    </cfRule>
  </conditionalFormatting>
  <conditionalFormatting sqref="C7">
    <cfRule type="cellIs" dxfId="465" priority="198" operator="lessThan">
      <formula>4</formula>
    </cfRule>
    <cfRule type="cellIs" dxfId="464" priority="199" operator="equal">
      <formula>4</formula>
    </cfRule>
    <cfRule type="cellIs" dxfId="463" priority="200" operator="equal">
      <formula>6</formula>
    </cfRule>
    <cfRule type="cellIs" dxfId="462" priority="201" operator="equal">
      <formula>8</formula>
    </cfRule>
    <cfRule type="cellIs" dxfId="461" priority="202" operator="equal">
      <formula>10</formula>
    </cfRule>
  </conditionalFormatting>
  <conditionalFormatting sqref="C8">
    <cfRule type="expression" dxfId="460" priority="195" stopIfTrue="1">
      <formula>AC8=1</formula>
    </cfRule>
    <cfRule type="expression" dxfId="459" priority="196" stopIfTrue="1">
      <formula>AC8=2</formula>
    </cfRule>
    <cfRule type="expression" dxfId="458" priority="197" stopIfTrue="1">
      <formula>AC8=3</formula>
    </cfRule>
  </conditionalFormatting>
  <conditionalFormatting sqref="C8">
    <cfRule type="cellIs" dxfId="457" priority="190" operator="lessThan">
      <formula>4</formula>
    </cfRule>
    <cfRule type="cellIs" dxfId="456" priority="191" operator="equal">
      <formula>4</formula>
    </cfRule>
    <cfRule type="cellIs" dxfId="455" priority="192" operator="equal">
      <formula>6</formula>
    </cfRule>
    <cfRule type="cellIs" dxfId="454" priority="193" operator="equal">
      <formula>8</formula>
    </cfRule>
    <cfRule type="cellIs" dxfId="453" priority="194" operator="equal">
      <formula>10</formula>
    </cfRule>
  </conditionalFormatting>
  <conditionalFormatting sqref="C9">
    <cfRule type="expression" dxfId="452" priority="187" stopIfTrue="1">
      <formula>AC9=1</formula>
    </cfRule>
    <cfRule type="expression" dxfId="451" priority="188" stopIfTrue="1">
      <formula>AC9=2</formula>
    </cfRule>
    <cfRule type="expression" dxfId="450" priority="189" stopIfTrue="1">
      <formula>AC9=3</formula>
    </cfRule>
  </conditionalFormatting>
  <conditionalFormatting sqref="C9">
    <cfRule type="cellIs" dxfId="449" priority="182" operator="lessThan">
      <formula>4</formula>
    </cfRule>
    <cfRule type="cellIs" dxfId="448" priority="183" operator="equal">
      <formula>4</formula>
    </cfRule>
    <cfRule type="cellIs" dxfId="447" priority="184" operator="equal">
      <formula>6</formula>
    </cfRule>
    <cfRule type="cellIs" dxfId="446" priority="185" operator="equal">
      <formula>8</formula>
    </cfRule>
    <cfRule type="cellIs" dxfId="445" priority="186" operator="equal">
      <formula>10</formula>
    </cfRule>
  </conditionalFormatting>
  <conditionalFormatting sqref="C10:C11">
    <cfRule type="expression" dxfId="444" priority="179" stopIfTrue="1">
      <formula>AC10=1</formula>
    </cfRule>
    <cfRule type="expression" dxfId="443" priority="180" stopIfTrue="1">
      <formula>AC10=2</formula>
    </cfRule>
    <cfRule type="expression" dxfId="442" priority="181" stopIfTrue="1">
      <formula>AC10=3</formula>
    </cfRule>
  </conditionalFormatting>
  <conditionalFormatting sqref="C10:C11">
    <cfRule type="cellIs" dxfId="441" priority="174" operator="lessThan">
      <formula>4</formula>
    </cfRule>
    <cfRule type="cellIs" dxfId="440" priority="175" operator="equal">
      <formula>4</formula>
    </cfRule>
    <cfRule type="cellIs" dxfId="439" priority="176" operator="equal">
      <formula>6</formula>
    </cfRule>
    <cfRule type="cellIs" dxfId="438" priority="177" operator="equal">
      <formula>8</formula>
    </cfRule>
    <cfRule type="cellIs" dxfId="437" priority="178" operator="equal">
      <formula>10</formula>
    </cfRule>
  </conditionalFormatting>
  <conditionalFormatting sqref="C12">
    <cfRule type="expression" dxfId="436" priority="171" stopIfTrue="1">
      <formula>AC12=1</formula>
    </cfRule>
    <cfRule type="expression" dxfId="435" priority="172" stopIfTrue="1">
      <formula>AC12=2</formula>
    </cfRule>
    <cfRule type="expression" dxfId="434" priority="173" stopIfTrue="1">
      <formula>AC12=3</formula>
    </cfRule>
  </conditionalFormatting>
  <conditionalFormatting sqref="C12">
    <cfRule type="cellIs" dxfId="433" priority="166" operator="lessThan">
      <formula>4</formula>
    </cfRule>
    <cfRule type="cellIs" dxfId="432" priority="167" operator="equal">
      <formula>4</formula>
    </cfRule>
    <cfRule type="cellIs" dxfId="431" priority="168" operator="equal">
      <formula>6</formula>
    </cfRule>
    <cfRule type="cellIs" dxfId="430" priority="169" operator="equal">
      <formula>8</formula>
    </cfRule>
    <cfRule type="cellIs" dxfId="429" priority="170" operator="equal">
      <formula>10</formula>
    </cfRule>
  </conditionalFormatting>
  <conditionalFormatting sqref="C13">
    <cfRule type="expression" dxfId="428" priority="163" stopIfTrue="1">
      <formula>AC13=1</formula>
    </cfRule>
    <cfRule type="expression" dxfId="427" priority="164" stopIfTrue="1">
      <formula>AC13=2</formula>
    </cfRule>
    <cfRule type="expression" dxfId="426" priority="165" stopIfTrue="1">
      <formula>AC13=3</formula>
    </cfRule>
  </conditionalFormatting>
  <conditionalFormatting sqref="C13">
    <cfRule type="cellIs" dxfId="425" priority="158" operator="lessThan">
      <formula>4</formula>
    </cfRule>
    <cfRule type="cellIs" dxfId="424" priority="159" operator="equal">
      <formula>4</formula>
    </cfRule>
    <cfRule type="cellIs" dxfId="423" priority="160" operator="equal">
      <formula>6</formula>
    </cfRule>
    <cfRule type="cellIs" dxfId="422" priority="161" operator="equal">
      <formula>8</formula>
    </cfRule>
    <cfRule type="cellIs" dxfId="421" priority="162" operator="equal">
      <formula>10</formula>
    </cfRule>
  </conditionalFormatting>
  <conditionalFormatting sqref="C14">
    <cfRule type="expression" dxfId="420" priority="155" stopIfTrue="1">
      <formula>AC14=1</formula>
    </cfRule>
    <cfRule type="expression" dxfId="419" priority="156" stopIfTrue="1">
      <formula>AC14=2</formula>
    </cfRule>
    <cfRule type="expression" dxfId="418" priority="157" stopIfTrue="1">
      <formula>AC14=3</formula>
    </cfRule>
  </conditionalFormatting>
  <conditionalFormatting sqref="C14">
    <cfRule type="cellIs" dxfId="417" priority="150" operator="lessThan">
      <formula>4</formula>
    </cfRule>
    <cfRule type="cellIs" dxfId="416" priority="151" operator="equal">
      <formula>4</formula>
    </cfRule>
    <cfRule type="cellIs" dxfId="415" priority="152" operator="equal">
      <formula>6</formula>
    </cfRule>
    <cfRule type="cellIs" dxfId="414" priority="153" operator="equal">
      <formula>8</formula>
    </cfRule>
    <cfRule type="cellIs" dxfId="413" priority="154" operator="equal">
      <formula>10</formula>
    </cfRule>
  </conditionalFormatting>
  <conditionalFormatting sqref="C15">
    <cfRule type="expression" dxfId="412" priority="147" stopIfTrue="1">
      <formula>AC15=1</formula>
    </cfRule>
    <cfRule type="expression" dxfId="411" priority="148" stopIfTrue="1">
      <formula>AC15=2</formula>
    </cfRule>
    <cfRule type="expression" dxfId="410" priority="149" stopIfTrue="1">
      <formula>AC15=3</formula>
    </cfRule>
  </conditionalFormatting>
  <conditionalFormatting sqref="C15">
    <cfRule type="cellIs" dxfId="409" priority="142" operator="lessThan">
      <formula>4</formula>
    </cfRule>
    <cfRule type="cellIs" dxfId="408" priority="143" operator="equal">
      <formula>4</formula>
    </cfRule>
    <cfRule type="cellIs" dxfId="407" priority="144" operator="equal">
      <formula>6</formula>
    </cfRule>
    <cfRule type="cellIs" dxfId="406" priority="145" operator="equal">
      <formula>8</formula>
    </cfRule>
    <cfRule type="cellIs" dxfId="405" priority="146" operator="equal">
      <formula>10</formula>
    </cfRule>
  </conditionalFormatting>
  <conditionalFormatting sqref="C10:C11">
    <cfRule type="expression" dxfId="404" priority="139" stopIfTrue="1">
      <formula>AC10=1</formula>
    </cfRule>
    <cfRule type="expression" dxfId="403" priority="140" stopIfTrue="1">
      <formula>AC10=2</formula>
    </cfRule>
    <cfRule type="expression" dxfId="402" priority="141" stopIfTrue="1">
      <formula>AC10=3</formula>
    </cfRule>
  </conditionalFormatting>
  <conditionalFormatting sqref="C10:C11">
    <cfRule type="cellIs" dxfId="401" priority="134" operator="lessThan">
      <formula>4</formula>
    </cfRule>
    <cfRule type="cellIs" dxfId="400" priority="135" operator="equal">
      <formula>4</formula>
    </cfRule>
    <cfRule type="cellIs" dxfId="399" priority="136" operator="equal">
      <formula>6</formula>
    </cfRule>
    <cfRule type="cellIs" dxfId="398" priority="137" operator="equal">
      <formula>8</formula>
    </cfRule>
    <cfRule type="cellIs" dxfId="397" priority="138" operator="equal">
      <formula>10</formula>
    </cfRule>
  </conditionalFormatting>
  <conditionalFormatting sqref="C12">
    <cfRule type="expression" dxfId="396" priority="131" stopIfTrue="1">
      <formula>AC12=1</formula>
    </cfRule>
    <cfRule type="expression" dxfId="395" priority="132" stopIfTrue="1">
      <formula>AC12=2</formula>
    </cfRule>
    <cfRule type="expression" dxfId="394" priority="133" stopIfTrue="1">
      <formula>AC12=3</formula>
    </cfRule>
  </conditionalFormatting>
  <conditionalFormatting sqref="C12">
    <cfRule type="cellIs" dxfId="393" priority="126" operator="lessThan">
      <formula>4</formula>
    </cfRule>
    <cfRule type="cellIs" dxfId="392" priority="127" operator="equal">
      <formula>4</formula>
    </cfRule>
    <cfRule type="cellIs" dxfId="391" priority="128" operator="equal">
      <formula>6</formula>
    </cfRule>
    <cfRule type="cellIs" dxfId="390" priority="129" operator="equal">
      <formula>8</formula>
    </cfRule>
    <cfRule type="cellIs" dxfId="389" priority="130" operator="equal">
      <formula>10</formula>
    </cfRule>
  </conditionalFormatting>
  <conditionalFormatting sqref="C19">
    <cfRule type="cellIs" dxfId="388" priority="100" operator="lessThan">
      <formula>0.7</formula>
    </cfRule>
    <cfRule type="cellIs" dxfId="387" priority="101" operator="between">
      <formula>0.7</formula>
      <formula>0.8</formula>
    </cfRule>
    <cfRule type="cellIs" dxfId="386" priority="102" operator="greaterThan">
      <formula>0.8</formula>
    </cfRule>
  </conditionalFormatting>
  <dataValidations xWindow="915" yWindow="432" count="3">
    <dataValidation type="list" allowBlank="1" showInputMessage="1" showErrorMessage="1" prompt="10 No risk, criteria met_x000a_8  Acceptable, improvement possible _x000a_6  Med risk, improvement necessary_x000a_4  High risk, improvement mandatory _x000a_0  Very high risk, criteria not met_x000a__x000a_If n/a rate the question 8 and add an explanation in the comment field" sqref="C7:C12 C14:C15" xr:uid="{00000000-0002-0000-0500-000000000000}">
      <formula1>"10,8,6,4,0"</formula1>
    </dataValidation>
    <dataValidation type="list" allowBlank="1" showInputMessage="1" showErrorMessage="1" promptTitle="Certification Ratings" prompt="10:  ISO TS 16949_x000a_8:  ISO 9001 / VDA 6.3_x000a_0:  None" sqref="C6" xr:uid="{00000000-0002-0000-0500-000001000000}">
      <formula1>"10,8,6,4,0"</formula1>
    </dataValidation>
    <dataValidation type="list" allowBlank="1" showInputMessage="1" showErrorMessage="1" promptTitle="Ranking" prompt="10 No risk, criteria met_x000a_8  Acceptable, improvement possible _x000a_6  Med risk, improvement necessary_x000a_4  High risk, improvement mandatory _x000a_0  Very high risk, criteria not met_x000a__x000a_If n/a rate the question 8 and add an explanation in the comment field" sqref="C13" xr:uid="{00000000-0002-0000-0500-000002000000}">
      <formula1>"10,8,6,4,0"</formula1>
    </dataValidation>
  </dataValidations>
  <printOptions horizontalCentered="1"/>
  <pageMargins left="0.39370078740157499" right="0.23622047244094499" top="0.93110236199999996" bottom="0.59055118110236204" header="0.39370078740157499" footer="0.511811023622047"/>
  <pageSetup paperSize="9" scale="75" orientation="landscape" r:id="rId1"/>
  <headerFooter alignWithMargins="0">
    <oddFooter>&amp;C&amp;9&amp;N&amp;R&amp;"Arial,Bold"&amp;9&amp;F,&amp;A,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25"/>
  <dimension ref="A1:AG63"/>
  <sheetViews>
    <sheetView showGridLines="0" showZeros="0" topLeftCell="A4" zoomScaleNormal="100" workbookViewId="0">
      <selection activeCell="D6" sqref="D6:E6"/>
    </sheetView>
  </sheetViews>
  <sheetFormatPr defaultColWidth="11.42578125" defaultRowHeight="15" x14ac:dyDescent="0.2"/>
  <cols>
    <col min="1" max="1" width="26.7109375" style="4" customWidth="1"/>
    <col min="2" max="2" width="28.140625" style="4" customWidth="1"/>
    <col min="3" max="3" width="11.42578125" style="17"/>
    <col min="4" max="4" width="12.85546875" style="4" customWidth="1"/>
    <col min="5" max="5" width="11.42578125" style="4"/>
    <col min="6" max="6" width="3.42578125" customWidth="1"/>
    <col min="7" max="9" width="11.42578125" customWidth="1"/>
    <col min="10" max="13" width="11.42578125" hidden="1" customWidth="1"/>
    <col min="14" max="33" width="11.42578125" customWidth="1"/>
    <col min="34" max="77" width="11.42578125" style="4" customWidth="1"/>
    <col min="78" max="16384" width="11.42578125" style="4"/>
  </cols>
  <sheetData>
    <row r="1" spans="1:33" ht="31.5" x14ac:dyDescent="0.2">
      <c r="A1" s="225" t="s">
        <v>521</v>
      </c>
      <c r="B1" s="225"/>
      <c r="C1" s="225"/>
      <c r="D1" s="225"/>
      <c r="E1" s="225"/>
    </row>
    <row r="2" spans="1:33" x14ac:dyDescent="0.2">
      <c r="A2" s="24" t="s">
        <v>446</v>
      </c>
      <c r="B2" s="220">
        <f>Company</f>
        <v>0</v>
      </c>
      <c r="C2" s="24" t="s">
        <v>74</v>
      </c>
      <c r="D2" s="530">
        <f>City</f>
        <v>0</v>
      </c>
      <c r="E2" s="530"/>
    </row>
    <row r="3" spans="1:33" x14ac:dyDescent="0.2">
      <c r="A3" s="24" t="s">
        <v>447</v>
      </c>
      <c r="B3" s="220">
        <f>DUNS</f>
        <v>0</v>
      </c>
      <c r="C3" s="24" t="s">
        <v>81</v>
      </c>
      <c r="D3" s="531">
        <f>Country</f>
        <v>0</v>
      </c>
      <c r="E3" s="531"/>
    </row>
    <row r="4" spans="1:33" x14ac:dyDescent="0.2">
      <c r="A4" s="540" t="s">
        <v>448</v>
      </c>
      <c r="B4" s="541"/>
      <c r="C4" s="539" t="s">
        <v>449</v>
      </c>
      <c r="D4" s="539"/>
      <c r="E4" s="539"/>
    </row>
    <row r="5" spans="1:33" s="5" customFormat="1" x14ac:dyDescent="0.2">
      <c r="A5" s="542"/>
      <c r="B5" s="543"/>
      <c r="C5" s="337" t="s">
        <v>450</v>
      </c>
      <c r="D5" s="585" t="s">
        <v>451</v>
      </c>
      <c r="E5" s="58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</row>
    <row r="6" spans="1:33" s="5" customFormat="1" ht="36" x14ac:dyDescent="0.2">
      <c r="A6" s="582" t="s">
        <v>522</v>
      </c>
      <c r="B6" s="96" t="s">
        <v>523</v>
      </c>
      <c r="C6" s="1">
        <v>10</v>
      </c>
      <c r="D6" s="533"/>
      <c r="E6" s="533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</row>
    <row r="7" spans="1:33" ht="24" x14ac:dyDescent="0.2">
      <c r="A7" s="583"/>
      <c r="B7" s="96" t="s">
        <v>524</v>
      </c>
      <c r="C7" s="1">
        <v>10</v>
      </c>
      <c r="D7" s="533"/>
      <c r="E7" s="533"/>
    </row>
    <row r="8" spans="1:33" s="6" customFormat="1" ht="24" x14ac:dyDescent="0.2">
      <c r="A8" s="583"/>
      <c r="B8" s="96" t="s">
        <v>525</v>
      </c>
      <c r="C8" s="1">
        <v>10</v>
      </c>
      <c r="D8" s="533"/>
      <c r="E8" s="533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</row>
    <row r="9" spans="1:33" s="7" customFormat="1" ht="36" x14ac:dyDescent="0.2">
      <c r="A9" s="584"/>
      <c r="B9" s="96" t="s">
        <v>526</v>
      </c>
      <c r="C9" s="1">
        <v>10</v>
      </c>
      <c r="D9" s="586"/>
      <c r="E9" s="587"/>
      <c r="F9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</row>
    <row r="10" spans="1:33" s="7" customFormat="1" ht="36" x14ac:dyDescent="0.2">
      <c r="A10" s="582" t="s">
        <v>527</v>
      </c>
      <c r="B10" s="96" t="s">
        <v>528</v>
      </c>
      <c r="C10" s="1">
        <v>10</v>
      </c>
      <c r="D10" s="533"/>
      <c r="E10" s="533"/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</row>
    <row r="11" spans="1:33" s="7" customFormat="1" ht="24" x14ac:dyDescent="0.2">
      <c r="A11" s="583"/>
      <c r="B11" s="96" t="s">
        <v>529</v>
      </c>
      <c r="C11" s="1">
        <v>10</v>
      </c>
      <c r="D11" s="533"/>
      <c r="E11" s="533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</row>
    <row r="12" spans="1:33" s="7" customFormat="1" ht="24" x14ac:dyDescent="0.2">
      <c r="A12" s="583"/>
      <c r="B12" s="96" t="s">
        <v>530</v>
      </c>
      <c r="C12" s="1">
        <v>10</v>
      </c>
      <c r="D12" s="533"/>
      <c r="E12" s="533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</row>
    <row r="13" spans="1:33" s="7" customFormat="1" ht="24" x14ac:dyDescent="0.2">
      <c r="A13" s="583"/>
      <c r="B13" s="96" t="s">
        <v>531</v>
      </c>
      <c r="C13" s="1">
        <v>10</v>
      </c>
      <c r="D13" s="533"/>
      <c r="E13" s="53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</row>
    <row r="14" spans="1:33" s="7" customFormat="1" ht="36" x14ac:dyDescent="0.2">
      <c r="A14" s="583"/>
      <c r="B14" s="96" t="s">
        <v>532</v>
      </c>
      <c r="C14" s="1">
        <v>10</v>
      </c>
      <c r="D14" s="533"/>
      <c r="E14" s="533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</row>
    <row r="15" spans="1:33" s="7" customFormat="1" ht="24" x14ac:dyDescent="0.2">
      <c r="A15" s="584"/>
      <c r="B15" s="96" t="s">
        <v>533</v>
      </c>
      <c r="C15" s="1">
        <v>10</v>
      </c>
      <c r="D15" s="533"/>
      <c r="E15" s="533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</row>
    <row r="16" spans="1:33" s="7" customFormat="1" ht="36" x14ac:dyDescent="0.2">
      <c r="A16" s="97" t="s">
        <v>534</v>
      </c>
      <c r="B16" s="96" t="s">
        <v>535</v>
      </c>
      <c r="C16" s="1">
        <v>10</v>
      </c>
      <c r="D16" s="533"/>
      <c r="E16" s="533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</row>
    <row r="17" spans="1:33" s="7" customFormat="1" ht="15.75" thickBot="1" x14ac:dyDescent="0.25">
      <c r="A17" s="98"/>
      <c r="B17" s="99"/>
      <c r="C17" s="338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</row>
    <row r="18" spans="1:33" s="7" customFormat="1" x14ac:dyDescent="0.2">
      <c r="A18" s="98"/>
      <c r="B18" s="100" t="s">
        <v>469</v>
      </c>
      <c r="C18" s="101">
        <f>SUM(C6:C16)</f>
        <v>110</v>
      </c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</row>
    <row r="19" spans="1:33" s="7" customFormat="1" ht="15.75" thickBot="1" x14ac:dyDescent="0.25">
      <c r="A19" s="98"/>
      <c r="B19" s="100" t="s">
        <v>470</v>
      </c>
      <c r="C19" s="102">
        <v>110</v>
      </c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</row>
    <row r="20" spans="1:33" s="7" customFormat="1" ht="15.75" thickBot="1" x14ac:dyDescent="0.25">
      <c r="A20" s="98"/>
      <c r="B20" s="100" t="s">
        <v>473</v>
      </c>
      <c r="C20" s="103">
        <f>C18/C19</f>
        <v>1</v>
      </c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</row>
    <row r="21" spans="1:33" s="7" customFormat="1" ht="15.75" thickBot="1" x14ac:dyDescent="0.25">
      <c r="A21" s="98"/>
      <c r="B21" s="99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</row>
    <row r="22" spans="1:33" s="7" customFormat="1" ht="15" customHeight="1" x14ac:dyDescent="0.2">
      <c r="A22" s="544" t="s">
        <v>474</v>
      </c>
      <c r="B22" s="545"/>
      <c r="C22" s="104" t="s">
        <v>475</v>
      </c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</row>
    <row r="23" spans="1:33" s="7" customFormat="1" ht="15" customHeight="1" x14ac:dyDescent="0.2">
      <c r="A23" s="546" t="s">
        <v>476</v>
      </c>
      <c r="B23" s="547"/>
      <c r="C23" s="105" t="s">
        <v>477</v>
      </c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</row>
    <row r="24" spans="1:33" s="7" customFormat="1" ht="15" customHeight="1" thickBot="1" x14ac:dyDescent="0.25">
      <c r="A24" s="548" t="s">
        <v>478</v>
      </c>
      <c r="B24" s="549"/>
      <c r="C24" s="106" t="s">
        <v>479</v>
      </c>
      <c r="D24" s="339"/>
      <c r="E24" s="339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</row>
    <row r="25" spans="1:33" s="7" customFormat="1" x14ac:dyDescent="0.2">
      <c r="A25" s="98"/>
      <c r="B25" s="99"/>
      <c r="C25" s="338"/>
      <c r="D25" s="339"/>
      <c r="E25" s="339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</row>
    <row r="26" spans="1:33" s="7" customFormat="1" x14ac:dyDescent="0.2">
      <c r="A26" s="98"/>
      <c r="B26" s="99"/>
      <c r="C26" s="338"/>
      <c r="D26" s="339"/>
      <c r="E26" s="339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</row>
    <row r="27" spans="1:33" s="7" customFormat="1" x14ac:dyDescent="0.2">
      <c r="A27" s="8"/>
      <c r="B27" s="9"/>
      <c r="C27" s="13"/>
      <c r="D27" s="12"/>
      <c r="E27" s="12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</row>
    <row r="28" spans="1:33" s="7" customFormat="1" x14ac:dyDescent="0.2">
      <c r="A28" s="8"/>
      <c r="B28" s="9"/>
      <c r="C28" s="13"/>
      <c r="D28" s="12"/>
      <c r="E28" s="12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</row>
    <row r="29" spans="1:33" s="7" customFormat="1" x14ac:dyDescent="0.2">
      <c r="A29" s="8"/>
      <c r="B29" s="9"/>
      <c r="C29" s="13"/>
      <c r="D29" s="12"/>
      <c r="E29" s="12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</row>
    <row r="30" spans="1:33" s="7" customFormat="1" x14ac:dyDescent="0.2">
      <c r="A30" s="8"/>
      <c r="B30" s="9"/>
      <c r="C30" s="13"/>
      <c r="D30" s="12"/>
      <c r="E30" s="12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</row>
    <row r="31" spans="1:33" s="7" customFormat="1" x14ac:dyDescent="0.2">
      <c r="A31" s="8"/>
      <c r="B31" s="9"/>
      <c r="C31" s="13"/>
      <c r="D31" s="12"/>
      <c r="E31" s="12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</row>
    <row r="32" spans="1:33" s="7" customFormat="1" x14ac:dyDescent="0.2">
      <c r="A32" s="8"/>
      <c r="B32" s="9"/>
      <c r="C32" s="13"/>
      <c r="D32" s="12"/>
      <c r="E32" s="1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</row>
    <row r="33" spans="1:33" s="7" customFormat="1" x14ac:dyDescent="0.2">
      <c r="A33" s="8"/>
      <c r="B33" s="9"/>
      <c r="C33" s="13"/>
      <c r="D33" s="12"/>
      <c r="E33" s="12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</row>
    <row r="34" spans="1:33" s="7" customFormat="1" x14ac:dyDescent="0.2">
      <c r="A34" s="8"/>
      <c r="B34" s="9"/>
      <c r="C34" s="13"/>
      <c r="D34" s="12"/>
      <c r="E34" s="12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</row>
    <row r="35" spans="1:33" s="7" customFormat="1" x14ac:dyDescent="0.2">
      <c r="A35" s="8"/>
      <c r="B35" s="9"/>
      <c r="C35" s="13"/>
      <c r="D35" s="12"/>
      <c r="E35" s="12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</row>
    <row r="36" spans="1:33" s="7" customFormat="1" x14ac:dyDescent="0.2">
      <c r="A36" s="8"/>
      <c r="B36" s="9"/>
      <c r="C36" s="13"/>
      <c r="D36" s="12"/>
      <c r="E36" s="12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</row>
    <row r="37" spans="1:33" s="7" customFormat="1" x14ac:dyDescent="0.2">
      <c r="A37" s="8"/>
      <c r="B37" s="9"/>
      <c r="C37" s="13"/>
      <c r="D37" s="12"/>
      <c r="E37" s="12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</row>
    <row r="38" spans="1:33" s="7" customFormat="1" x14ac:dyDescent="0.2">
      <c r="A38" s="8"/>
      <c r="B38" s="9"/>
      <c r="C38" s="13"/>
      <c r="D38" s="12"/>
      <c r="E38" s="12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</row>
    <row r="39" spans="1:33" s="7" customFormat="1" x14ac:dyDescent="0.2">
      <c r="A39" s="8"/>
      <c r="B39" s="9"/>
      <c r="C39" s="13"/>
      <c r="D39" s="12"/>
      <c r="E39" s="12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</row>
    <row r="40" spans="1:33" s="7" customFormat="1" x14ac:dyDescent="0.2">
      <c r="A40" s="8"/>
      <c r="B40" s="9"/>
      <c r="C40" s="13"/>
      <c r="D40" s="12"/>
      <c r="E40" s="12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</row>
    <row r="41" spans="1:33" s="7" customFormat="1" x14ac:dyDescent="0.2">
      <c r="A41" s="8"/>
      <c r="B41" s="9"/>
      <c r="C41" s="13"/>
      <c r="D41" s="12"/>
      <c r="E41" s="12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</row>
    <row r="42" spans="1:33" s="7" customFormat="1" x14ac:dyDescent="0.2">
      <c r="A42" s="8"/>
      <c r="B42" s="9"/>
      <c r="C42" s="13"/>
      <c r="D42" s="12"/>
      <c r="E42" s="1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</row>
    <row r="43" spans="1:33" s="6" customFormat="1" x14ac:dyDescent="0.2">
      <c r="A43" s="8"/>
      <c r="B43" s="9"/>
      <c r="C43" s="13"/>
      <c r="D43" s="14"/>
      <c r="E43" s="14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</row>
    <row r="44" spans="1:33" s="11" customFormat="1" x14ac:dyDescent="0.2">
      <c r="A44" s="8"/>
      <c r="B44" s="9"/>
      <c r="C44" s="10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</row>
    <row r="45" spans="1:33" s="11" customFormat="1" ht="12.75" x14ac:dyDescent="0.2">
      <c r="C45" s="10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</row>
    <row r="46" spans="1:33" s="12" customFormat="1" ht="12.75" x14ac:dyDescent="0.2">
      <c r="C46" s="13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</row>
    <row r="47" spans="1:33" s="12" customFormat="1" ht="12.75" x14ac:dyDescent="0.2">
      <c r="C47" s="13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</row>
    <row r="48" spans="1:33" s="12" customFormat="1" ht="12.75" x14ac:dyDescent="0.2">
      <c r="C48" s="13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</row>
    <row r="49" spans="3:33" s="12" customFormat="1" ht="12.75" x14ac:dyDescent="0.2">
      <c r="C49" s="13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</row>
    <row r="50" spans="3:33" s="12" customFormat="1" ht="12.75" x14ac:dyDescent="0.2">
      <c r="C50" s="13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</row>
    <row r="51" spans="3:33" s="12" customFormat="1" ht="12.75" x14ac:dyDescent="0.2">
      <c r="C51" s="13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</row>
    <row r="52" spans="3:33" s="12" customFormat="1" ht="12.75" x14ac:dyDescent="0.2">
      <c r="C52" s="13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</row>
    <row r="53" spans="3:33" s="12" customFormat="1" ht="12.75" x14ac:dyDescent="0.2">
      <c r="C53" s="1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</row>
    <row r="54" spans="3:33" s="12" customFormat="1" ht="12.75" x14ac:dyDescent="0.2">
      <c r="C54" s="13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</row>
    <row r="55" spans="3:33" s="12" customFormat="1" ht="12.75" x14ac:dyDescent="0.2">
      <c r="C55" s="13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</row>
    <row r="56" spans="3:33" s="12" customFormat="1" ht="12.75" x14ac:dyDescent="0.2">
      <c r="C56" s="13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</row>
    <row r="57" spans="3:33" s="12" customFormat="1" ht="12.75" x14ac:dyDescent="0.2">
      <c r="C57" s="13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</row>
    <row r="58" spans="3:33" s="12" customFormat="1" ht="12.75" x14ac:dyDescent="0.2">
      <c r="C58" s="13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</row>
    <row r="59" spans="3:33" s="12" customFormat="1" ht="12.75" x14ac:dyDescent="0.2">
      <c r="C59" s="13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</row>
    <row r="60" spans="3:33" s="12" customFormat="1" ht="12.75" x14ac:dyDescent="0.2">
      <c r="C60" s="13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</row>
    <row r="61" spans="3:33" s="14" customFormat="1" ht="12.75" x14ac:dyDescent="0.2">
      <c r="C61" s="13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</row>
    <row r="62" spans="3:33" s="14" customFormat="1" ht="12.75" x14ac:dyDescent="0.2">
      <c r="C62" s="13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</row>
    <row r="63" spans="3:33" s="16" customFormat="1" ht="14.25" x14ac:dyDescent="0.2">
      <c r="C63" s="15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</row>
  </sheetData>
  <sheetProtection formatColumns="0" selectLockedCells="1"/>
  <mergeCells count="21">
    <mergeCell ref="A24:B24"/>
    <mergeCell ref="D10:E10"/>
    <mergeCell ref="D5:E5"/>
    <mergeCell ref="D8:E8"/>
    <mergeCell ref="D9:E9"/>
    <mergeCell ref="A22:B22"/>
    <mergeCell ref="A4:B5"/>
    <mergeCell ref="D16:E16"/>
    <mergeCell ref="D14:E14"/>
    <mergeCell ref="D15:E15"/>
    <mergeCell ref="D12:E12"/>
    <mergeCell ref="A23:B23"/>
    <mergeCell ref="D2:E2"/>
    <mergeCell ref="D3:E3"/>
    <mergeCell ref="A6:A9"/>
    <mergeCell ref="A10:A15"/>
    <mergeCell ref="D13:E13"/>
    <mergeCell ref="C4:E4"/>
    <mergeCell ref="D11:E11"/>
    <mergeCell ref="D6:E6"/>
    <mergeCell ref="D7:E7"/>
  </mergeCells>
  <phoneticPr fontId="0" type="noConversion"/>
  <conditionalFormatting sqref="C6:C16">
    <cfRule type="expression" dxfId="385" priority="350" stopIfTrue="1">
      <formula>AC6=1</formula>
    </cfRule>
    <cfRule type="expression" dxfId="384" priority="351" stopIfTrue="1">
      <formula>AC6=2</formula>
    </cfRule>
    <cfRule type="expression" dxfId="383" priority="352" stopIfTrue="1">
      <formula>AC6=3</formula>
    </cfRule>
  </conditionalFormatting>
  <conditionalFormatting sqref="C6:C16">
    <cfRule type="expression" dxfId="382" priority="344" stopIfTrue="1">
      <formula>AC6=1</formula>
    </cfRule>
    <cfRule type="expression" dxfId="381" priority="345" stopIfTrue="1">
      <formula>AC6=2</formula>
    </cfRule>
    <cfRule type="expression" dxfId="380" priority="346" stopIfTrue="1">
      <formula>AC6=3</formula>
    </cfRule>
  </conditionalFormatting>
  <conditionalFormatting sqref="C6:C16">
    <cfRule type="expression" dxfId="379" priority="341" stopIfTrue="1">
      <formula>AC6=1</formula>
    </cfRule>
    <cfRule type="expression" dxfId="378" priority="342" stopIfTrue="1">
      <formula>AC6=2</formula>
    </cfRule>
    <cfRule type="expression" dxfId="377" priority="343" stopIfTrue="1">
      <formula>AC6=3</formula>
    </cfRule>
  </conditionalFormatting>
  <conditionalFormatting sqref="C6:C16">
    <cfRule type="cellIs" dxfId="376" priority="171" operator="lessThan">
      <formula>4</formula>
    </cfRule>
    <cfRule type="cellIs" dxfId="375" priority="172" operator="equal">
      <formula>4</formula>
    </cfRule>
    <cfRule type="cellIs" dxfId="374" priority="173" operator="equal">
      <formula>6</formula>
    </cfRule>
    <cfRule type="cellIs" dxfId="373" priority="174" operator="equal">
      <formula>8</formula>
    </cfRule>
    <cfRule type="cellIs" dxfId="372" priority="175" operator="equal">
      <formula>10</formula>
    </cfRule>
  </conditionalFormatting>
  <conditionalFormatting sqref="C6">
    <cfRule type="expression" dxfId="371" priority="168" stopIfTrue="1">
      <formula>AC6=1</formula>
    </cfRule>
    <cfRule type="expression" dxfId="370" priority="169" stopIfTrue="1">
      <formula>AC6=2</formula>
    </cfRule>
    <cfRule type="expression" dxfId="369" priority="170" stopIfTrue="1">
      <formula>AC6=3</formula>
    </cfRule>
  </conditionalFormatting>
  <conditionalFormatting sqref="C6">
    <cfRule type="cellIs" dxfId="368" priority="163" operator="lessThan">
      <formula>4</formula>
    </cfRule>
    <cfRule type="cellIs" dxfId="367" priority="164" operator="equal">
      <formula>4</formula>
    </cfRule>
    <cfRule type="cellIs" dxfId="366" priority="165" operator="equal">
      <formula>6</formula>
    </cfRule>
    <cfRule type="cellIs" dxfId="365" priority="166" operator="equal">
      <formula>8</formula>
    </cfRule>
    <cfRule type="cellIs" dxfId="364" priority="167" operator="equal">
      <formula>10</formula>
    </cfRule>
  </conditionalFormatting>
  <conditionalFormatting sqref="C7">
    <cfRule type="expression" dxfId="363" priority="160" stopIfTrue="1">
      <formula>AC7=1</formula>
    </cfRule>
    <cfRule type="expression" dxfId="362" priority="161" stopIfTrue="1">
      <formula>AC7=2</formula>
    </cfRule>
    <cfRule type="expression" dxfId="361" priority="162" stopIfTrue="1">
      <formula>AC7=3</formula>
    </cfRule>
  </conditionalFormatting>
  <conditionalFormatting sqref="C7">
    <cfRule type="cellIs" dxfId="360" priority="155" operator="lessThan">
      <formula>4</formula>
    </cfRule>
    <cfRule type="cellIs" dxfId="359" priority="156" operator="equal">
      <formula>4</formula>
    </cfRule>
    <cfRule type="cellIs" dxfId="358" priority="157" operator="equal">
      <formula>6</formula>
    </cfRule>
    <cfRule type="cellIs" dxfId="357" priority="158" operator="equal">
      <formula>8</formula>
    </cfRule>
    <cfRule type="cellIs" dxfId="356" priority="159" operator="equal">
      <formula>10</formula>
    </cfRule>
  </conditionalFormatting>
  <conditionalFormatting sqref="C8">
    <cfRule type="expression" dxfId="355" priority="152" stopIfTrue="1">
      <formula>AC8=1</formula>
    </cfRule>
    <cfRule type="expression" dxfId="354" priority="153" stopIfTrue="1">
      <formula>AC8=2</formula>
    </cfRule>
    <cfRule type="expression" dxfId="353" priority="154" stopIfTrue="1">
      <formula>AC8=3</formula>
    </cfRule>
  </conditionalFormatting>
  <conditionalFormatting sqref="C8">
    <cfRule type="cellIs" dxfId="352" priority="147" operator="lessThan">
      <formula>4</formula>
    </cfRule>
    <cfRule type="cellIs" dxfId="351" priority="148" operator="equal">
      <formula>4</formula>
    </cfRule>
    <cfRule type="cellIs" dxfId="350" priority="149" operator="equal">
      <formula>6</formula>
    </cfRule>
    <cfRule type="cellIs" dxfId="349" priority="150" operator="equal">
      <formula>8</formula>
    </cfRule>
    <cfRule type="cellIs" dxfId="348" priority="151" operator="equal">
      <formula>10</formula>
    </cfRule>
  </conditionalFormatting>
  <conditionalFormatting sqref="C9">
    <cfRule type="expression" dxfId="347" priority="144" stopIfTrue="1">
      <formula>AC9=1</formula>
    </cfRule>
    <cfRule type="expression" dxfId="346" priority="145" stopIfTrue="1">
      <formula>AC9=2</formula>
    </cfRule>
    <cfRule type="expression" dxfId="345" priority="146" stopIfTrue="1">
      <formula>AC9=3</formula>
    </cfRule>
  </conditionalFormatting>
  <conditionalFormatting sqref="C9">
    <cfRule type="cellIs" dxfId="344" priority="139" operator="lessThan">
      <formula>4</formula>
    </cfRule>
    <cfRule type="cellIs" dxfId="343" priority="140" operator="equal">
      <formula>4</formula>
    </cfRule>
    <cfRule type="cellIs" dxfId="342" priority="141" operator="equal">
      <formula>6</formula>
    </cfRule>
    <cfRule type="cellIs" dxfId="341" priority="142" operator="equal">
      <formula>8</formula>
    </cfRule>
    <cfRule type="cellIs" dxfId="340" priority="143" operator="equal">
      <formula>10</formula>
    </cfRule>
  </conditionalFormatting>
  <conditionalFormatting sqref="C10">
    <cfRule type="expression" dxfId="339" priority="136" stopIfTrue="1">
      <formula>AC10=1</formula>
    </cfRule>
    <cfRule type="expression" dxfId="338" priority="137" stopIfTrue="1">
      <formula>AC10=2</formula>
    </cfRule>
    <cfRule type="expression" dxfId="337" priority="138" stopIfTrue="1">
      <formula>AC10=3</formula>
    </cfRule>
  </conditionalFormatting>
  <conditionalFormatting sqref="C10">
    <cfRule type="cellIs" dxfId="336" priority="131" operator="lessThan">
      <formula>4</formula>
    </cfRule>
    <cfRule type="cellIs" dxfId="335" priority="132" operator="equal">
      <formula>4</formula>
    </cfRule>
    <cfRule type="cellIs" dxfId="334" priority="133" operator="equal">
      <formula>6</formula>
    </cfRule>
    <cfRule type="cellIs" dxfId="333" priority="134" operator="equal">
      <formula>8</formula>
    </cfRule>
    <cfRule type="cellIs" dxfId="332" priority="135" operator="equal">
      <formula>10</formula>
    </cfRule>
  </conditionalFormatting>
  <conditionalFormatting sqref="C11">
    <cfRule type="expression" dxfId="331" priority="128" stopIfTrue="1">
      <formula>AC11=1</formula>
    </cfRule>
    <cfRule type="expression" dxfId="330" priority="129" stopIfTrue="1">
      <formula>AC11=2</formula>
    </cfRule>
    <cfRule type="expression" dxfId="329" priority="130" stopIfTrue="1">
      <formula>AC11=3</formula>
    </cfRule>
  </conditionalFormatting>
  <conditionalFormatting sqref="C11">
    <cfRule type="cellIs" dxfId="328" priority="123" operator="lessThan">
      <formula>4</formula>
    </cfRule>
    <cfRule type="cellIs" dxfId="327" priority="124" operator="equal">
      <formula>4</formula>
    </cfRule>
    <cfRule type="cellIs" dxfId="326" priority="125" operator="equal">
      <formula>6</formula>
    </cfRule>
    <cfRule type="cellIs" dxfId="325" priority="126" operator="equal">
      <formula>8</formula>
    </cfRule>
    <cfRule type="cellIs" dxfId="324" priority="127" operator="equal">
      <formula>10</formula>
    </cfRule>
  </conditionalFormatting>
  <conditionalFormatting sqref="C12">
    <cfRule type="expression" dxfId="323" priority="120" stopIfTrue="1">
      <formula>AC12=1</formula>
    </cfRule>
    <cfRule type="expression" dxfId="322" priority="121" stopIfTrue="1">
      <formula>AC12=2</formula>
    </cfRule>
    <cfRule type="expression" dxfId="321" priority="122" stopIfTrue="1">
      <formula>AC12=3</formula>
    </cfRule>
  </conditionalFormatting>
  <conditionalFormatting sqref="C12">
    <cfRule type="cellIs" dxfId="320" priority="115" operator="lessThan">
      <formula>4</formula>
    </cfRule>
    <cfRule type="cellIs" dxfId="319" priority="116" operator="equal">
      <formula>4</formula>
    </cfRule>
    <cfRule type="cellIs" dxfId="318" priority="117" operator="equal">
      <formula>6</formula>
    </cfRule>
    <cfRule type="cellIs" dxfId="317" priority="118" operator="equal">
      <formula>8</formula>
    </cfRule>
    <cfRule type="cellIs" dxfId="316" priority="119" operator="equal">
      <formula>10</formula>
    </cfRule>
  </conditionalFormatting>
  <conditionalFormatting sqref="C13">
    <cfRule type="expression" dxfId="315" priority="112" stopIfTrue="1">
      <formula>AC13=1</formula>
    </cfRule>
    <cfRule type="expression" dxfId="314" priority="113" stopIfTrue="1">
      <formula>AC13=2</formula>
    </cfRule>
    <cfRule type="expression" dxfId="313" priority="114" stopIfTrue="1">
      <formula>AC13=3</formula>
    </cfRule>
  </conditionalFormatting>
  <conditionalFormatting sqref="C13">
    <cfRule type="cellIs" dxfId="312" priority="107" operator="lessThan">
      <formula>4</formula>
    </cfRule>
    <cfRule type="cellIs" dxfId="311" priority="108" operator="equal">
      <formula>4</formula>
    </cfRule>
    <cfRule type="cellIs" dxfId="310" priority="109" operator="equal">
      <formula>6</formula>
    </cfRule>
    <cfRule type="cellIs" dxfId="309" priority="110" operator="equal">
      <formula>8</formula>
    </cfRule>
    <cfRule type="cellIs" dxfId="308" priority="111" operator="equal">
      <formula>10</formula>
    </cfRule>
  </conditionalFormatting>
  <conditionalFormatting sqref="C14">
    <cfRule type="expression" dxfId="307" priority="104" stopIfTrue="1">
      <formula>AC14=1</formula>
    </cfRule>
    <cfRule type="expression" dxfId="306" priority="105" stopIfTrue="1">
      <formula>AC14=2</formula>
    </cfRule>
    <cfRule type="expression" dxfId="305" priority="106" stopIfTrue="1">
      <formula>AC14=3</formula>
    </cfRule>
  </conditionalFormatting>
  <conditionalFormatting sqref="C14">
    <cfRule type="cellIs" dxfId="304" priority="99" operator="lessThan">
      <formula>4</formula>
    </cfRule>
    <cfRule type="cellIs" dxfId="303" priority="100" operator="equal">
      <formula>4</formula>
    </cfRule>
    <cfRule type="cellIs" dxfId="302" priority="101" operator="equal">
      <formula>6</formula>
    </cfRule>
    <cfRule type="cellIs" dxfId="301" priority="102" operator="equal">
      <formula>8</formula>
    </cfRule>
    <cfRule type="cellIs" dxfId="300" priority="103" operator="equal">
      <formula>10</formula>
    </cfRule>
  </conditionalFormatting>
  <conditionalFormatting sqref="C15">
    <cfRule type="expression" dxfId="299" priority="96" stopIfTrue="1">
      <formula>AC15=1</formula>
    </cfRule>
    <cfRule type="expression" dxfId="298" priority="97" stopIfTrue="1">
      <formula>AC15=2</formula>
    </cfRule>
    <cfRule type="expression" dxfId="297" priority="98" stopIfTrue="1">
      <formula>AC15=3</formula>
    </cfRule>
  </conditionalFormatting>
  <conditionalFormatting sqref="C15">
    <cfRule type="cellIs" dxfId="296" priority="91" operator="lessThan">
      <formula>4</formula>
    </cfRule>
    <cfRule type="cellIs" dxfId="295" priority="92" operator="equal">
      <formula>4</formula>
    </cfRule>
    <cfRule type="cellIs" dxfId="294" priority="93" operator="equal">
      <formula>6</formula>
    </cfRule>
    <cfRule type="cellIs" dxfId="293" priority="94" operator="equal">
      <formula>8</formula>
    </cfRule>
    <cfRule type="cellIs" dxfId="292" priority="95" operator="equal">
      <formula>10</formula>
    </cfRule>
  </conditionalFormatting>
  <conditionalFormatting sqref="C16">
    <cfRule type="expression" dxfId="291" priority="88" stopIfTrue="1">
      <formula>AC16=1</formula>
    </cfRule>
    <cfRule type="expression" dxfId="290" priority="89" stopIfTrue="1">
      <formula>AC16=2</formula>
    </cfRule>
    <cfRule type="expression" dxfId="289" priority="90" stopIfTrue="1">
      <formula>AC16=3</formula>
    </cfRule>
  </conditionalFormatting>
  <conditionalFormatting sqref="C16">
    <cfRule type="cellIs" dxfId="288" priority="83" operator="lessThan">
      <formula>4</formula>
    </cfRule>
    <cfRule type="cellIs" dxfId="287" priority="84" operator="equal">
      <formula>4</formula>
    </cfRule>
    <cfRule type="cellIs" dxfId="286" priority="85" operator="equal">
      <formula>6</formula>
    </cfRule>
    <cfRule type="cellIs" dxfId="285" priority="86" operator="equal">
      <formula>8</formula>
    </cfRule>
    <cfRule type="cellIs" dxfId="284" priority="87" operator="equal">
      <formula>10</formula>
    </cfRule>
  </conditionalFormatting>
  <conditionalFormatting sqref="C11">
    <cfRule type="expression" dxfId="283" priority="80" stopIfTrue="1">
      <formula>AC11=1</formula>
    </cfRule>
    <cfRule type="expression" dxfId="282" priority="81" stopIfTrue="1">
      <formula>AC11=2</formula>
    </cfRule>
    <cfRule type="expression" dxfId="281" priority="82" stopIfTrue="1">
      <formula>AC11=3</formula>
    </cfRule>
  </conditionalFormatting>
  <conditionalFormatting sqref="C11">
    <cfRule type="cellIs" dxfId="280" priority="75" operator="lessThan">
      <formula>4</formula>
    </cfRule>
    <cfRule type="cellIs" dxfId="279" priority="76" operator="equal">
      <formula>4</formula>
    </cfRule>
    <cfRule type="cellIs" dxfId="278" priority="77" operator="equal">
      <formula>6</formula>
    </cfRule>
    <cfRule type="cellIs" dxfId="277" priority="78" operator="equal">
      <formula>8</formula>
    </cfRule>
    <cfRule type="cellIs" dxfId="276" priority="79" operator="equal">
      <formula>10</formula>
    </cfRule>
  </conditionalFormatting>
  <conditionalFormatting sqref="C12">
    <cfRule type="expression" dxfId="275" priority="72" stopIfTrue="1">
      <formula>AC12=1</formula>
    </cfRule>
    <cfRule type="expression" dxfId="274" priority="73" stopIfTrue="1">
      <formula>AC12=2</formula>
    </cfRule>
    <cfRule type="expression" dxfId="273" priority="74" stopIfTrue="1">
      <formula>AC12=3</formula>
    </cfRule>
  </conditionalFormatting>
  <conditionalFormatting sqref="C12">
    <cfRule type="cellIs" dxfId="272" priority="67" operator="lessThan">
      <formula>4</formula>
    </cfRule>
    <cfRule type="cellIs" dxfId="271" priority="68" operator="equal">
      <formula>4</formula>
    </cfRule>
    <cfRule type="cellIs" dxfId="270" priority="69" operator="equal">
      <formula>6</formula>
    </cfRule>
    <cfRule type="cellIs" dxfId="269" priority="70" operator="equal">
      <formula>8</formula>
    </cfRule>
    <cfRule type="cellIs" dxfId="268" priority="71" operator="equal">
      <formula>10</formula>
    </cfRule>
  </conditionalFormatting>
  <conditionalFormatting sqref="C13">
    <cfRule type="expression" dxfId="267" priority="64" stopIfTrue="1">
      <formula>AC13=1</formula>
    </cfRule>
    <cfRule type="expression" dxfId="266" priority="65" stopIfTrue="1">
      <formula>AC13=2</formula>
    </cfRule>
    <cfRule type="expression" dxfId="265" priority="66" stopIfTrue="1">
      <formula>AC13=3</formula>
    </cfRule>
  </conditionalFormatting>
  <conditionalFormatting sqref="C13">
    <cfRule type="cellIs" dxfId="264" priority="59" operator="lessThan">
      <formula>4</formula>
    </cfRule>
    <cfRule type="cellIs" dxfId="263" priority="60" operator="equal">
      <formula>4</formula>
    </cfRule>
    <cfRule type="cellIs" dxfId="262" priority="61" operator="equal">
      <formula>6</formula>
    </cfRule>
    <cfRule type="cellIs" dxfId="261" priority="62" operator="equal">
      <formula>8</formula>
    </cfRule>
    <cfRule type="cellIs" dxfId="260" priority="63" operator="equal">
      <formula>10</formula>
    </cfRule>
  </conditionalFormatting>
  <conditionalFormatting sqref="C14">
    <cfRule type="expression" dxfId="259" priority="56" stopIfTrue="1">
      <formula>AC14=1</formula>
    </cfRule>
    <cfRule type="expression" dxfId="258" priority="57" stopIfTrue="1">
      <formula>AC14=2</formula>
    </cfRule>
    <cfRule type="expression" dxfId="257" priority="58" stopIfTrue="1">
      <formula>AC14=3</formula>
    </cfRule>
  </conditionalFormatting>
  <conditionalFormatting sqref="C14">
    <cfRule type="cellIs" dxfId="256" priority="51" operator="lessThan">
      <formula>4</formula>
    </cfRule>
    <cfRule type="cellIs" dxfId="255" priority="52" operator="equal">
      <formula>4</formula>
    </cfRule>
    <cfRule type="cellIs" dxfId="254" priority="53" operator="equal">
      <formula>6</formula>
    </cfRule>
    <cfRule type="cellIs" dxfId="253" priority="54" operator="equal">
      <formula>8</formula>
    </cfRule>
    <cfRule type="cellIs" dxfId="252" priority="55" operator="equal">
      <formula>10</formula>
    </cfRule>
  </conditionalFormatting>
  <conditionalFormatting sqref="C15">
    <cfRule type="expression" dxfId="251" priority="48" stopIfTrue="1">
      <formula>AC15=1</formula>
    </cfRule>
    <cfRule type="expression" dxfId="250" priority="49" stopIfTrue="1">
      <formula>AC15=2</formula>
    </cfRule>
    <cfRule type="expression" dxfId="249" priority="50" stopIfTrue="1">
      <formula>AC15=3</formula>
    </cfRule>
  </conditionalFormatting>
  <conditionalFormatting sqref="C15">
    <cfRule type="cellIs" dxfId="248" priority="43" operator="lessThan">
      <formula>4</formula>
    </cfRule>
    <cfRule type="cellIs" dxfId="247" priority="44" operator="equal">
      <formula>4</formula>
    </cfRule>
    <cfRule type="cellIs" dxfId="246" priority="45" operator="equal">
      <formula>6</formula>
    </cfRule>
    <cfRule type="cellIs" dxfId="245" priority="46" operator="equal">
      <formula>8</formula>
    </cfRule>
    <cfRule type="cellIs" dxfId="244" priority="47" operator="equal">
      <formula>10</formula>
    </cfRule>
  </conditionalFormatting>
  <conditionalFormatting sqref="C7">
    <cfRule type="expression" dxfId="243" priority="40" stopIfTrue="1">
      <formula>AC7=1</formula>
    </cfRule>
    <cfRule type="expression" dxfId="242" priority="41" stopIfTrue="1">
      <formula>AC7=2</formula>
    </cfRule>
    <cfRule type="expression" dxfId="241" priority="42" stopIfTrue="1">
      <formula>AC7=3</formula>
    </cfRule>
  </conditionalFormatting>
  <conditionalFormatting sqref="C7">
    <cfRule type="cellIs" dxfId="240" priority="35" operator="lessThan">
      <formula>4</formula>
    </cfRule>
    <cfRule type="cellIs" dxfId="239" priority="36" operator="equal">
      <formula>4</formula>
    </cfRule>
    <cfRule type="cellIs" dxfId="238" priority="37" operator="equal">
      <formula>6</formula>
    </cfRule>
    <cfRule type="cellIs" dxfId="237" priority="38" operator="equal">
      <formula>8</formula>
    </cfRule>
    <cfRule type="cellIs" dxfId="236" priority="39" operator="equal">
      <formula>10</formula>
    </cfRule>
  </conditionalFormatting>
  <conditionalFormatting sqref="C8">
    <cfRule type="expression" dxfId="235" priority="32" stopIfTrue="1">
      <formula>AC8=1</formula>
    </cfRule>
    <cfRule type="expression" dxfId="234" priority="33" stopIfTrue="1">
      <formula>AC8=2</formula>
    </cfRule>
    <cfRule type="expression" dxfId="233" priority="34" stopIfTrue="1">
      <formula>AC8=3</formula>
    </cfRule>
  </conditionalFormatting>
  <conditionalFormatting sqref="C8">
    <cfRule type="cellIs" dxfId="232" priority="27" operator="lessThan">
      <formula>4</formula>
    </cfRule>
    <cfRule type="cellIs" dxfId="231" priority="28" operator="equal">
      <formula>4</formula>
    </cfRule>
    <cfRule type="cellIs" dxfId="230" priority="29" operator="equal">
      <formula>6</formula>
    </cfRule>
    <cfRule type="cellIs" dxfId="229" priority="30" operator="equal">
      <formula>8</formula>
    </cfRule>
    <cfRule type="cellIs" dxfId="228" priority="31" operator="equal">
      <formula>10</formula>
    </cfRule>
  </conditionalFormatting>
  <conditionalFormatting sqref="C9">
    <cfRule type="expression" dxfId="227" priority="24" stopIfTrue="1">
      <formula>AC9=1</formula>
    </cfRule>
    <cfRule type="expression" dxfId="226" priority="25" stopIfTrue="1">
      <formula>AC9=2</formula>
    </cfRule>
    <cfRule type="expression" dxfId="225" priority="26" stopIfTrue="1">
      <formula>AC9=3</formula>
    </cfRule>
  </conditionalFormatting>
  <conditionalFormatting sqref="C9">
    <cfRule type="cellIs" dxfId="224" priority="19" operator="lessThan">
      <formula>4</formula>
    </cfRule>
    <cfRule type="cellIs" dxfId="223" priority="20" operator="equal">
      <formula>4</formula>
    </cfRule>
    <cfRule type="cellIs" dxfId="222" priority="21" operator="equal">
      <formula>6</formula>
    </cfRule>
    <cfRule type="cellIs" dxfId="221" priority="22" operator="equal">
      <formula>8</formula>
    </cfRule>
    <cfRule type="cellIs" dxfId="220" priority="23" operator="equal">
      <formula>10</formula>
    </cfRule>
  </conditionalFormatting>
  <conditionalFormatting sqref="C10">
    <cfRule type="expression" dxfId="219" priority="16" stopIfTrue="1">
      <formula>AC10=1</formula>
    </cfRule>
    <cfRule type="expression" dxfId="218" priority="17" stopIfTrue="1">
      <formula>AC10=2</formula>
    </cfRule>
    <cfRule type="expression" dxfId="217" priority="18" stopIfTrue="1">
      <formula>AC10=3</formula>
    </cfRule>
  </conditionalFormatting>
  <conditionalFormatting sqref="C10">
    <cfRule type="cellIs" dxfId="216" priority="11" operator="lessThan">
      <formula>4</formula>
    </cfRule>
    <cfRule type="cellIs" dxfId="215" priority="12" operator="equal">
      <formula>4</formula>
    </cfRule>
    <cfRule type="cellIs" dxfId="214" priority="13" operator="equal">
      <formula>6</formula>
    </cfRule>
    <cfRule type="cellIs" dxfId="213" priority="14" operator="equal">
      <formula>8</formula>
    </cfRule>
    <cfRule type="cellIs" dxfId="212" priority="15" operator="equal">
      <formula>10</formula>
    </cfRule>
  </conditionalFormatting>
  <conditionalFormatting sqref="C20">
    <cfRule type="cellIs" dxfId="211" priority="1" operator="lessThan">
      <formula>0.7</formula>
    </cfRule>
    <cfRule type="cellIs" dxfId="210" priority="2" operator="between">
      <formula>0.7</formula>
      <formula>0.8</formula>
    </cfRule>
    <cfRule type="cellIs" dxfId="209" priority="3" operator="greaterThan">
      <formula>0.8</formula>
    </cfRule>
  </conditionalFormatting>
  <dataValidations xWindow="665" yWindow="441" count="1">
    <dataValidation type="list" allowBlank="1" showInputMessage="1" showErrorMessage="1" promptTitle="Ranking" prompt="10 No risk, criteria met_x000a_8  Acceptable, improvement possible _x000a_6  Med risk, improvement necessary_x000a_4  High risk, improvement mandatory _x000a_0  Very high risk, criteria not met_x000a__x000a_If n/a rate the question 8 and add an explanation in the comment field" sqref="C6:C16" xr:uid="{00000000-0002-0000-0600-000000000000}">
      <formula1>"10,8,6,4,0"</formula1>
    </dataValidation>
  </dataValidations>
  <printOptions horizontalCentered="1"/>
  <pageMargins left="0.39370078740157499" right="0.23622047244094499" top="1.1811023622047201" bottom="0.59055118110236204" header="0.39370078740157499" footer="0.511811023622047"/>
  <pageSetup paperSize="9" scale="75" orientation="landscape" r:id="rId1"/>
  <headerFooter alignWithMargins="0">
    <oddFooter>&amp;C&amp;9&amp;N&amp;R&amp;"Arial,Bold"&amp;9&amp;F, &amp;A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26"/>
  <dimension ref="A1:AH58"/>
  <sheetViews>
    <sheetView showGridLines="0" showZeros="0" zoomScaleNormal="100" workbookViewId="0">
      <selection activeCell="A6" sqref="A6:A8"/>
    </sheetView>
  </sheetViews>
  <sheetFormatPr defaultColWidth="11.42578125" defaultRowHeight="15" x14ac:dyDescent="0.2"/>
  <cols>
    <col min="1" max="1" width="26.7109375" style="4" customWidth="1"/>
    <col min="2" max="2" width="35" style="4" customWidth="1"/>
    <col min="3" max="3" width="11.42578125" style="17"/>
    <col min="4" max="4" width="12.85546875" style="4" customWidth="1"/>
    <col min="5" max="5" width="16.140625" style="4" customWidth="1"/>
    <col min="6" max="6" width="3.140625" customWidth="1"/>
    <col min="7" max="7" width="11.42578125" customWidth="1"/>
    <col min="8" max="8" width="9.5703125" customWidth="1"/>
    <col min="9" max="9" width="11.42578125" customWidth="1"/>
    <col min="10" max="13" width="11.42578125" hidden="1" customWidth="1"/>
    <col min="14" max="34" width="11.42578125" customWidth="1"/>
    <col min="35" max="59" width="11.42578125" style="4" customWidth="1"/>
    <col min="60" max="16384" width="11.42578125" style="4"/>
  </cols>
  <sheetData>
    <row r="1" spans="1:34" ht="31.5" x14ac:dyDescent="0.2">
      <c r="A1" s="301" t="s">
        <v>18</v>
      </c>
      <c r="B1" s="302"/>
      <c r="C1" s="302"/>
      <c r="D1" s="302"/>
      <c r="E1" s="303"/>
    </row>
    <row r="2" spans="1:34" x14ac:dyDescent="0.2">
      <c r="A2" s="304" t="s">
        <v>446</v>
      </c>
      <c r="B2" s="220">
        <f>Company</f>
        <v>0</v>
      </c>
      <c r="C2" s="234" t="s">
        <v>74</v>
      </c>
      <c r="D2" s="530">
        <f>City</f>
        <v>0</v>
      </c>
      <c r="E2" s="588"/>
    </row>
    <row r="3" spans="1:34" x14ac:dyDescent="0.2">
      <c r="A3" s="304" t="s">
        <v>447</v>
      </c>
      <c r="B3" s="220">
        <f>DUNS</f>
        <v>0</v>
      </c>
      <c r="C3" s="234" t="s">
        <v>81</v>
      </c>
      <c r="D3" s="531">
        <f>Country</f>
        <v>0</v>
      </c>
      <c r="E3" s="589"/>
    </row>
    <row r="4" spans="1:34" x14ac:dyDescent="0.2">
      <c r="A4" s="591" t="s">
        <v>448</v>
      </c>
      <c r="B4" s="541"/>
      <c r="C4" s="539" t="s">
        <v>449</v>
      </c>
      <c r="D4" s="539"/>
      <c r="E4" s="594"/>
    </row>
    <row r="5" spans="1:34" s="5" customFormat="1" x14ac:dyDescent="0.2">
      <c r="A5" s="592"/>
      <c r="B5" s="543"/>
      <c r="C5" s="337" t="s">
        <v>450</v>
      </c>
      <c r="D5" s="585" t="s">
        <v>451</v>
      </c>
      <c r="E5" s="593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</row>
    <row r="6" spans="1:34" s="5" customFormat="1" ht="36" x14ac:dyDescent="0.2">
      <c r="A6" s="305" t="s">
        <v>536</v>
      </c>
      <c r="B6" s="96" t="s">
        <v>537</v>
      </c>
      <c r="C6" s="1">
        <v>10</v>
      </c>
      <c r="D6" s="532"/>
      <c r="E6" s="590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</row>
    <row r="7" spans="1:34" ht="24" x14ac:dyDescent="0.2">
      <c r="A7" s="305" t="s">
        <v>76</v>
      </c>
      <c r="B7" s="96" t="s">
        <v>538</v>
      </c>
      <c r="C7" s="1">
        <v>10</v>
      </c>
      <c r="D7" s="533"/>
      <c r="E7" s="590"/>
    </row>
    <row r="8" spans="1:34" s="7" customFormat="1" ht="24" x14ac:dyDescent="0.2">
      <c r="A8" s="305" t="s">
        <v>539</v>
      </c>
      <c r="B8" s="96" t="s">
        <v>540</v>
      </c>
      <c r="C8" s="1">
        <v>10</v>
      </c>
      <c r="D8" s="533"/>
      <c r="E8" s="590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</row>
    <row r="9" spans="1:34" s="7" customFormat="1" ht="36" x14ac:dyDescent="0.2">
      <c r="A9" s="305" t="s">
        <v>541</v>
      </c>
      <c r="B9" s="96" t="s">
        <v>542</v>
      </c>
      <c r="C9" s="1">
        <v>10</v>
      </c>
      <c r="D9" s="533"/>
      <c r="E9" s="590"/>
      <c r="F9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</row>
    <row r="10" spans="1:34" s="7" customFormat="1" ht="36" x14ac:dyDescent="0.2">
      <c r="A10" s="305" t="s">
        <v>543</v>
      </c>
      <c r="B10" s="96" t="s">
        <v>544</v>
      </c>
      <c r="C10" s="1">
        <v>10</v>
      </c>
      <c r="D10" s="533"/>
      <c r="E10" s="590"/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</row>
    <row r="11" spans="1:34" s="7" customFormat="1" ht="36.75" thickBot="1" x14ac:dyDescent="0.25">
      <c r="A11" s="306" t="s">
        <v>545</v>
      </c>
      <c r="B11" s="307" t="s">
        <v>546</v>
      </c>
      <c r="C11" s="308">
        <v>10</v>
      </c>
      <c r="D11" s="595"/>
      <c r="E11" s="596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</row>
    <row r="12" spans="1:34" s="7" customFormat="1" ht="15.75" thickBot="1" x14ac:dyDescent="0.25">
      <c r="A12" s="98"/>
      <c r="B12" s="99"/>
      <c r="C12" s="338"/>
      <c r="D12" s="339"/>
      <c r="E12" s="339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</row>
    <row r="13" spans="1:34" s="7" customFormat="1" x14ac:dyDescent="0.2">
      <c r="A13" s="98"/>
      <c r="B13" s="100" t="s">
        <v>469</v>
      </c>
      <c r="C13" s="101">
        <f>SUM(C6:C11)</f>
        <v>60</v>
      </c>
      <c r="D13" s="339"/>
      <c r="E13" s="100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</row>
    <row r="14" spans="1:34" s="7" customFormat="1" ht="15.75" thickBot="1" x14ac:dyDescent="0.25">
      <c r="A14" s="98"/>
      <c r="B14" s="100" t="s">
        <v>470</v>
      </c>
      <c r="C14" s="102">
        <v>60</v>
      </c>
      <c r="D14" s="339"/>
      <c r="E14" s="100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</row>
    <row r="15" spans="1:34" s="7" customFormat="1" ht="15.75" thickBot="1" x14ac:dyDescent="0.25">
      <c r="A15" s="98"/>
      <c r="B15" s="100" t="s">
        <v>473</v>
      </c>
      <c r="C15" s="103">
        <f>C13/C14</f>
        <v>1</v>
      </c>
      <c r="D15" s="338"/>
      <c r="E15" s="100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</row>
    <row r="16" spans="1:34" s="7" customFormat="1" ht="15.75" thickBot="1" x14ac:dyDescent="0.25">
      <c r="A16" s="98"/>
      <c r="B16" s="99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</row>
    <row r="17" spans="1:34" s="7" customFormat="1" ht="15" customHeight="1" x14ac:dyDescent="0.2">
      <c r="A17" s="544" t="s">
        <v>474</v>
      </c>
      <c r="B17" s="545"/>
      <c r="C17" s="104" t="s">
        <v>475</v>
      </c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</row>
    <row r="18" spans="1:34" s="7" customFormat="1" ht="15" customHeight="1" x14ac:dyDescent="0.2">
      <c r="A18" s="546" t="s">
        <v>476</v>
      </c>
      <c r="B18" s="547"/>
      <c r="C18" s="105" t="s">
        <v>477</v>
      </c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</row>
    <row r="19" spans="1:34" s="7" customFormat="1" ht="15" customHeight="1" thickBot="1" x14ac:dyDescent="0.25">
      <c r="A19" s="548" t="s">
        <v>478</v>
      </c>
      <c r="B19" s="549"/>
      <c r="C19" s="106" t="s">
        <v>479</v>
      </c>
      <c r="D19" s="339"/>
      <c r="E19" s="33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</row>
    <row r="20" spans="1:34" s="7" customFormat="1" x14ac:dyDescent="0.2">
      <c r="A20" s="8"/>
      <c r="B20" s="9"/>
      <c r="C20" s="13"/>
      <c r="D20" s="12"/>
      <c r="E20" s="12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</row>
    <row r="21" spans="1:34" s="7" customFormat="1" x14ac:dyDescent="0.2">
      <c r="A21" s="8"/>
      <c r="B21" s="9"/>
      <c r="C21" s="13"/>
      <c r="D21" s="12"/>
      <c r="E21" s="12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</row>
    <row r="22" spans="1:34" s="7" customFormat="1" x14ac:dyDescent="0.2">
      <c r="A22" s="8"/>
      <c r="B22" s="9"/>
      <c r="C22" s="13"/>
      <c r="D22" s="12"/>
      <c r="E22" s="1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</row>
    <row r="23" spans="1:34" s="7" customFormat="1" x14ac:dyDescent="0.2">
      <c r="A23" s="8"/>
      <c r="B23" s="9"/>
      <c r="C23" s="13"/>
      <c r="D23" s="12"/>
      <c r="E23" s="12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</row>
    <row r="24" spans="1:34" s="7" customFormat="1" x14ac:dyDescent="0.2">
      <c r="A24" s="8"/>
      <c r="B24" s="9"/>
      <c r="C24" s="13"/>
      <c r="D24" s="12"/>
      <c r="E24" s="12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</row>
    <row r="25" spans="1:34" s="7" customFormat="1" x14ac:dyDescent="0.2">
      <c r="A25" s="8"/>
      <c r="B25" s="9"/>
      <c r="C25" s="13"/>
      <c r="D25" s="12"/>
      <c r="E25" s="12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</row>
    <row r="26" spans="1:34" s="7" customFormat="1" x14ac:dyDescent="0.2">
      <c r="A26" s="8"/>
      <c r="B26" s="9"/>
      <c r="C26" s="13"/>
      <c r="D26" s="12"/>
      <c r="E26" s="12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</row>
    <row r="27" spans="1:34" s="7" customFormat="1" x14ac:dyDescent="0.2">
      <c r="A27" s="8"/>
      <c r="B27" s="9"/>
      <c r="C27" s="13"/>
      <c r="D27" s="12"/>
      <c r="E27" s="12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</row>
    <row r="28" spans="1:34" s="7" customFormat="1" x14ac:dyDescent="0.2">
      <c r="A28" s="8"/>
      <c r="B28" s="9"/>
      <c r="C28" s="13"/>
      <c r="D28" s="12"/>
      <c r="E28" s="12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</row>
    <row r="29" spans="1:34" s="7" customFormat="1" x14ac:dyDescent="0.2">
      <c r="A29" s="8"/>
      <c r="B29" s="9"/>
      <c r="C29" s="13"/>
      <c r="D29" s="12"/>
      <c r="E29" s="12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</row>
    <row r="30" spans="1:34" s="7" customFormat="1" x14ac:dyDescent="0.2">
      <c r="A30" s="8"/>
      <c r="B30" s="9"/>
      <c r="C30" s="13"/>
      <c r="D30" s="12"/>
      <c r="E30" s="12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</row>
    <row r="31" spans="1:34" s="7" customFormat="1" x14ac:dyDescent="0.2">
      <c r="A31" s="8"/>
      <c r="B31" s="9"/>
      <c r="C31" s="13"/>
      <c r="D31" s="12"/>
      <c r="E31" s="12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</row>
    <row r="32" spans="1:34" s="7" customFormat="1" x14ac:dyDescent="0.2">
      <c r="A32" s="8"/>
      <c r="B32" s="9"/>
      <c r="C32" s="13"/>
      <c r="D32" s="12"/>
      <c r="E32" s="1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</row>
    <row r="33" spans="1:34" s="7" customFormat="1" x14ac:dyDescent="0.2">
      <c r="A33" s="8"/>
      <c r="B33" s="9"/>
      <c r="C33" s="13"/>
      <c r="D33" s="12"/>
      <c r="E33" s="12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</row>
    <row r="34" spans="1:34" s="7" customFormat="1" x14ac:dyDescent="0.2">
      <c r="A34" s="8"/>
      <c r="B34" s="9"/>
      <c r="C34" s="13"/>
      <c r="D34" s="12"/>
      <c r="E34" s="12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</row>
    <row r="35" spans="1:34" s="7" customFormat="1" x14ac:dyDescent="0.2">
      <c r="A35" s="8"/>
      <c r="B35" s="9"/>
      <c r="C35" s="13"/>
      <c r="D35" s="12"/>
      <c r="E35" s="12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</row>
    <row r="36" spans="1:34" s="7" customFormat="1" x14ac:dyDescent="0.2">
      <c r="A36" s="8"/>
      <c r="B36" s="9"/>
      <c r="C36" s="13"/>
      <c r="D36" s="12"/>
      <c r="E36" s="12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</row>
    <row r="37" spans="1:34" s="7" customFormat="1" x14ac:dyDescent="0.2">
      <c r="A37" s="8"/>
      <c r="B37" s="9"/>
      <c r="C37" s="13"/>
      <c r="D37" s="12"/>
      <c r="E37" s="12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</row>
    <row r="38" spans="1:34" s="6" customFormat="1" x14ac:dyDescent="0.2">
      <c r="A38" s="8"/>
      <c r="B38" s="9"/>
      <c r="C38" s="13"/>
      <c r="D38" s="14"/>
      <c r="E38" s="14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</row>
    <row r="39" spans="1:34" s="11" customFormat="1" x14ac:dyDescent="0.2">
      <c r="A39" s="8"/>
      <c r="B39" s="9"/>
      <c r="C39" s="10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</row>
    <row r="40" spans="1:34" s="11" customFormat="1" ht="12.75" x14ac:dyDescent="0.2">
      <c r="C40" s="1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</row>
    <row r="41" spans="1:34" s="12" customFormat="1" ht="12.75" x14ac:dyDescent="0.2">
      <c r="C41" s="13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</row>
    <row r="42" spans="1:34" s="12" customFormat="1" ht="12.75" x14ac:dyDescent="0.2">
      <c r="C42" s="13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</row>
    <row r="43" spans="1:34" s="12" customFormat="1" ht="12.75" x14ac:dyDescent="0.2">
      <c r="C43" s="1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</row>
    <row r="44" spans="1:34" s="12" customFormat="1" ht="12.75" x14ac:dyDescent="0.2">
      <c r="C44" s="13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</row>
    <row r="45" spans="1:34" s="12" customFormat="1" ht="12.75" x14ac:dyDescent="0.2">
      <c r="C45" s="13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</row>
    <row r="46" spans="1:34" s="12" customFormat="1" ht="12.75" x14ac:dyDescent="0.2">
      <c r="C46" s="13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</row>
    <row r="47" spans="1:34" s="12" customFormat="1" ht="12.75" x14ac:dyDescent="0.2">
      <c r="C47" s="13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</row>
    <row r="48" spans="1:34" s="12" customFormat="1" ht="12.75" x14ac:dyDescent="0.2">
      <c r="C48" s="13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</row>
    <row r="49" spans="3:34" s="12" customFormat="1" ht="12.75" x14ac:dyDescent="0.2">
      <c r="C49" s="13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</row>
    <row r="50" spans="3:34" s="12" customFormat="1" ht="12.75" x14ac:dyDescent="0.2">
      <c r="C50" s="13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</row>
    <row r="51" spans="3:34" s="12" customFormat="1" ht="12.75" x14ac:dyDescent="0.2">
      <c r="C51" s="13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</row>
    <row r="52" spans="3:34" s="12" customFormat="1" ht="12.75" x14ac:dyDescent="0.2">
      <c r="C52" s="13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</row>
    <row r="53" spans="3:34" s="12" customFormat="1" ht="12.75" x14ac:dyDescent="0.2">
      <c r="C53" s="1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</row>
    <row r="54" spans="3:34" s="12" customFormat="1" ht="12.75" x14ac:dyDescent="0.2">
      <c r="C54" s="13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</row>
    <row r="55" spans="3:34" s="12" customFormat="1" ht="12.75" x14ac:dyDescent="0.2">
      <c r="C55" s="13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</row>
    <row r="56" spans="3:34" s="14" customFormat="1" ht="12.75" x14ac:dyDescent="0.2">
      <c r="C56" s="13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</row>
    <row r="57" spans="3:34" s="14" customFormat="1" ht="12.75" x14ac:dyDescent="0.2">
      <c r="C57" s="13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</row>
    <row r="58" spans="3:34" s="16" customFormat="1" ht="14.25" x14ac:dyDescent="0.2">
      <c r="C58" s="15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</row>
  </sheetData>
  <sheetProtection formatColumns="0" selectLockedCells="1"/>
  <mergeCells count="14">
    <mergeCell ref="D8:E8"/>
    <mergeCell ref="D9:E9"/>
    <mergeCell ref="A18:B18"/>
    <mergeCell ref="A19:B19"/>
    <mergeCell ref="D11:E11"/>
    <mergeCell ref="D10:E10"/>
    <mergeCell ref="A17:B17"/>
    <mergeCell ref="D2:E2"/>
    <mergeCell ref="D3:E3"/>
    <mergeCell ref="D7:E7"/>
    <mergeCell ref="D6:E6"/>
    <mergeCell ref="A4:B5"/>
    <mergeCell ref="D5:E5"/>
    <mergeCell ref="C4:E4"/>
  </mergeCells>
  <phoneticPr fontId="0" type="noConversion"/>
  <conditionalFormatting sqref="C6:C11">
    <cfRule type="expression" dxfId="208" priority="227" stopIfTrue="1">
      <formula>AC6=1</formula>
    </cfRule>
    <cfRule type="expression" dxfId="207" priority="228" stopIfTrue="1">
      <formula>AC6=2</formula>
    </cfRule>
    <cfRule type="expression" dxfId="206" priority="229" stopIfTrue="1">
      <formula>AC6=3</formula>
    </cfRule>
  </conditionalFormatting>
  <conditionalFormatting sqref="C6:C11">
    <cfRule type="expression" dxfId="205" priority="221" stopIfTrue="1">
      <formula>AC6=1</formula>
    </cfRule>
    <cfRule type="expression" dxfId="204" priority="222" stopIfTrue="1">
      <formula>AC6=2</formula>
    </cfRule>
    <cfRule type="expression" dxfId="203" priority="223" stopIfTrue="1">
      <formula>AC6=3</formula>
    </cfRule>
  </conditionalFormatting>
  <conditionalFormatting sqref="C6:C11">
    <cfRule type="cellIs" dxfId="202" priority="147" operator="lessThan">
      <formula>4</formula>
    </cfRule>
    <cfRule type="cellIs" dxfId="201" priority="148" operator="equal">
      <formula>4</formula>
    </cfRule>
    <cfRule type="cellIs" dxfId="200" priority="149" operator="equal">
      <formula>6</formula>
    </cfRule>
    <cfRule type="cellIs" dxfId="199" priority="150" operator="equal">
      <formula>8</formula>
    </cfRule>
    <cfRule type="cellIs" dxfId="198" priority="151" operator="equal">
      <formula>10</formula>
    </cfRule>
  </conditionalFormatting>
  <conditionalFormatting sqref="C6">
    <cfRule type="expression" dxfId="197" priority="144" stopIfTrue="1">
      <formula>AC6=1</formula>
    </cfRule>
    <cfRule type="expression" dxfId="196" priority="145" stopIfTrue="1">
      <formula>AC6=2</formula>
    </cfRule>
    <cfRule type="expression" dxfId="195" priority="146" stopIfTrue="1">
      <formula>AC6=3</formula>
    </cfRule>
  </conditionalFormatting>
  <conditionalFormatting sqref="C6">
    <cfRule type="cellIs" dxfId="194" priority="139" operator="lessThan">
      <formula>4</formula>
    </cfRule>
    <cfRule type="cellIs" dxfId="193" priority="140" operator="equal">
      <formula>4</formula>
    </cfRule>
    <cfRule type="cellIs" dxfId="192" priority="141" operator="equal">
      <formula>6</formula>
    </cfRule>
    <cfRule type="cellIs" dxfId="191" priority="142" operator="equal">
      <formula>8</formula>
    </cfRule>
    <cfRule type="cellIs" dxfId="190" priority="143" operator="equal">
      <formula>10</formula>
    </cfRule>
  </conditionalFormatting>
  <conditionalFormatting sqref="C7">
    <cfRule type="expression" dxfId="189" priority="136" stopIfTrue="1">
      <formula>AC7=1</formula>
    </cfRule>
    <cfRule type="expression" dxfId="188" priority="137" stopIfTrue="1">
      <formula>AC7=2</formula>
    </cfRule>
    <cfRule type="expression" dxfId="187" priority="138" stopIfTrue="1">
      <formula>AC7=3</formula>
    </cfRule>
  </conditionalFormatting>
  <conditionalFormatting sqref="C7">
    <cfRule type="cellIs" dxfId="186" priority="131" operator="lessThan">
      <formula>4</formula>
    </cfRule>
    <cfRule type="cellIs" dxfId="185" priority="132" operator="equal">
      <formula>4</formula>
    </cfRule>
    <cfRule type="cellIs" dxfId="184" priority="133" operator="equal">
      <formula>6</formula>
    </cfRule>
    <cfRule type="cellIs" dxfId="183" priority="134" operator="equal">
      <formula>8</formula>
    </cfRule>
    <cfRule type="cellIs" dxfId="182" priority="135" operator="equal">
      <formula>10</formula>
    </cfRule>
  </conditionalFormatting>
  <conditionalFormatting sqref="C8">
    <cfRule type="expression" dxfId="181" priority="128" stopIfTrue="1">
      <formula>AC8=1</formula>
    </cfRule>
    <cfRule type="expression" dxfId="180" priority="129" stopIfTrue="1">
      <formula>AC8=2</formula>
    </cfRule>
    <cfRule type="expression" dxfId="179" priority="130" stopIfTrue="1">
      <formula>AC8=3</formula>
    </cfRule>
  </conditionalFormatting>
  <conditionalFormatting sqref="C8">
    <cfRule type="cellIs" dxfId="178" priority="123" operator="lessThan">
      <formula>4</formula>
    </cfRule>
    <cfRule type="cellIs" dxfId="177" priority="124" operator="equal">
      <formula>4</formula>
    </cfRule>
    <cfRule type="cellIs" dxfId="176" priority="125" operator="equal">
      <formula>6</formula>
    </cfRule>
    <cfRule type="cellIs" dxfId="175" priority="126" operator="equal">
      <formula>8</formula>
    </cfRule>
    <cfRule type="cellIs" dxfId="174" priority="127" operator="equal">
      <formula>10</formula>
    </cfRule>
  </conditionalFormatting>
  <conditionalFormatting sqref="C9">
    <cfRule type="expression" dxfId="173" priority="120" stopIfTrue="1">
      <formula>AC9=1</formula>
    </cfRule>
    <cfRule type="expression" dxfId="172" priority="121" stopIfTrue="1">
      <formula>AC9=2</formula>
    </cfRule>
    <cfRule type="expression" dxfId="171" priority="122" stopIfTrue="1">
      <formula>AC9=3</formula>
    </cfRule>
  </conditionalFormatting>
  <conditionalFormatting sqref="C9">
    <cfRule type="cellIs" dxfId="170" priority="115" operator="lessThan">
      <formula>4</formula>
    </cfRule>
    <cfRule type="cellIs" dxfId="169" priority="116" operator="equal">
      <formula>4</formula>
    </cfRule>
    <cfRule type="cellIs" dxfId="168" priority="117" operator="equal">
      <formula>6</formula>
    </cfRule>
    <cfRule type="cellIs" dxfId="167" priority="118" operator="equal">
      <formula>8</formula>
    </cfRule>
    <cfRule type="cellIs" dxfId="166" priority="119" operator="equal">
      <formula>10</formula>
    </cfRule>
  </conditionalFormatting>
  <conditionalFormatting sqref="C10">
    <cfRule type="expression" dxfId="165" priority="112" stopIfTrue="1">
      <formula>AC10=1</formula>
    </cfRule>
    <cfRule type="expression" dxfId="164" priority="113" stopIfTrue="1">
      <formula>AC10=2</formula>
    </cfRule>
    <cfRule type="expression" dxfId="163" priority="114" stopIfTrue="1">
      <formula>AC10=3</formula>
    </cfRule>
  </conditionalFormatting>
  <conditionalFormatting sqref="C10">
    <cfRule type="cellIs" dxfId="162" priority="107" operator="lessThan">
      <formula>4</formula>
    </cfRule>
    <cfRule type="cellIs" dxfId="161" priority="108" operator="equal">
      <formula>4</formula>
    </cfRule>
    <cfRule type="cellIs" dxfId="160" priority="109" operator="equal">
      <formula>6</formula>
    </cfRule>
    <cfRule type="cellIs" dxfId="159" priority="110" operator="equal">
      <formula>8</formula>
    </cfRule>
    <cfRule type="cellIs" dxfId="158" priority="111" operator="equal">
      <formula>10</formula>
    </cfRule>
  </conditionalFormatting>
  <conditionalFormatting sqref="C11">
    <cfRule type="expression" dxfId="157" priority="104" stopIfTrue="1">
      <formula>AC11=1</formula>
    </cfRule>
    <cfRule type="expression" dxfId="156" priority="105" stopIfTrue="1">
      <formula>AC11=2</formula>
    </cfRule>
    <cfRule type="expression" dxfId="155" priority="106" stopIfTrue="1">
      <formula>AC11=3</formula>
    </cfRule>
  </conditionalFormatting>
  <conditionalFormatting sqref="C11">
    <cfRule type="cellIs" dxfId="154" priority="99" operator="lessThan">
      <formula>4</formula>
    </cfRule>
    <cfRule type="cellIs" dxfId="153" priority="100" operator="equal">
      <formula>4</formula>
    </cfRule>
    <cfRule type="cellIs" dxfId="152" priority="101" operator="equal">
      <formula>6</formula>
    </cfRule>
    <cfRule type="cellIs" dxfId="151" priority="102" operator="equal">
      <formula>8</formula>
    </cfRule>
    <cfRule type="cellIs" dxfId="150" priority="103" operator="equal">
      <formula>10</formula>
    </cfRule>
  </conditionalFormatting>
  <conditionalFormatting sqref="C7">
    <cfRule type="expression" dxfId="149" priority="96" stopIfTrue="1">
      <formula>AC7=1</formula>
    </cfRule>
    <cfRule type="expression" dxfId="148" priority="97" stopIfTrue="1">
      <formula>AC7=2</formula>
    </cfRule>
    <cfRule type="expression" dxfId="147" priority="98" stopIfTrue="1">
      <formula>AC7=3</formula>
    </cfRule>
  </conditionalFormatting>
  <conditionalFormatting sqref="C7">
    <cfRule type="cellIs" dxfId="146" priority="91" operator="lessThan">
      <formula>4</formula>
    </cfRule>
    <cfRule type="cellIs" dxfId="145" priority="92" operator="equal">
      <formula>4</formula>
    </cfRule>
    <cfRule type="cellIs" dxfId="144" priority="93" operator="equal">
      <formula>6</formula>
    </cfRule>
    <cfRule type="cellIs" dxfId="143" priority="94" operator="equal">
      <formula>8</formula>
    </cfRule>
    <cfRule type="cellIs" dxfId="142" priority="95" operator="equal">
      <formula>10</formula>
    </cfRule>
  </conditionalFormatting>
  <conditionalFormatting sqref="C8">
    <cfRule type="expression" dxfId="141" priority="88" stopIfTrue="1">
      <formula>AC8=1</formula>
    </cfRule>
    <cfRule type="expression" dxfId="140" priority="89" stopIfTrue="1">
      <formula>AC8=2</formula>
    </cfRule>
    <cfRule type="expression" dxfId="139" priority="90" stopIfTrue="1">
      <formula>AC8=3</formula>
    </cfRule>
  </conditionalFormatting>
  <conditionalFormatting sqref="C8">
    <cfRule type="cellIs" dxfId="138" priority="83" operator="lessThan">
      <formula>4</formula>
    </cfRule>
    <cfRule type="cellIs" dxfId="137" priority="84" operator="equal">
      <formula>4</formula>
    </cfRule>
    <cfRule type="cellIs" dxfId="136" priority="85" operator="equal">
      <formula>6</formula>
    </cfRule>
    <cfRule type="cellIs" dxfId="135" priority="86" operator="equal">
      <formula>8</formula>
    </cfRule>
    <cfRule type="cellIs" dxfId="134" priority="87" operator="equal">
      <formula>10</formula>
    </cfRule>
  </conditionalFormatting>
  <conditionalFormatting sqref="C15">
    <cfRule type="cellIs" dxfId="133" priority="73" operator="lessThan">
      <formula>0.7</formula>
    </cfRule>
    <cfRule type="cellIs" dxfId="132" priority="74" operator="between">
      <formula>0.7</formula>
      <formula>0.8</formula>
    </cfRule>
    <cfRule type="cellIs" dxfId="131" priority="75" operator="greaterThan">
      <formula>0.8</formula>
    </cfRule>
  </conditionalFormatting>
  <dataValidations xWindow="906" yWindow="383" count="2">
    <dataValidation type="list" allowBlank="1" showInputMessage="1" showErrorMessage="1" sqref="C12" xr:uid="{00000000-0002-0000-0700-000000000000}">
      <formula1>"Yes,No,Partly,Not relevant"</formula1>
    </dataValidation>
    <dataValidation type="list" allowBlank="1" showInputMessage="1" showErrorMessage="1" promptTitle="Ranking" prompt="10 No risk, criteria met_x000a_8  Acceptable, improvement possible _x000a_6  Med risk, improvement necessary_x000a_4  High risk, improvement mandatory _x000a_0  Very high risk, criteria not met_x000a__x000a_If n/a rate the question 8 and add an explanation in the comment field" sqref="C6:C11" xr:uid="{00000000-0002-0000-0700-000001000000}">
      <formula1>"10,8,6,4,0"</formula1>
    </dataValidation>
  </dataValidations>
  <printOptions horizontalCentered="1"/>
  <pageMargins left="0.39370078740157499" right="0.23622047244094499" top="1.1811023622047201" bottom="0.59055118110236204" header="0.39370078740157499" footer="0.511811023622047"/>
  <pageSetup paperSize="9" scale="75" orientation="landscape" r:id="rId1"/>
  <headerFooter alignWithMargins="0">
    <oddFooter>&amp;C&amp;"Arial,Bold"&amp;9&amp;N&amp;R&amp;"Arial,Bold"&amp;9&amp;F, &amp;A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735F2B42333F54AB48C96428CF4D892" ma:contentTypeVersion="9" ma:contentTypeDescription="Create a new document." ma:contentTypeScope="" ma:versionID="9e17ce2d2c747d43c53a925d4cbaafd8">
  <xsd:schema xmlns:xsd="http://www.w3.org/2001/XMLSchema" xmlns:xs="http://www.w3.org/2001/XMLSchema" xmlns:p="http://schemas.microsoft.com/office/2006/metadata/properties" xmlns:ns2="40e1db32-fc97-4231-904d-297d9b656f32" xmlns:ns3="6718d684-cff4-413b-af83-2be587e12dd7" xmlns:ns4="2e600000-edab-4557-95af-5d73913ea686" targetNamespace="http://schemas.microsoft.com/office/2006/metadata/properties" ma:root="true" ma:fieldsID="1ff45ed8154961048174feea1d295429" ns2:_="" ns3:_="" ns4:_="">
    <xsd:import namespace="40e1db32-fc97-4231-904d-297d9b656f32"/>
    <xsd:import namespace="6718d684-cff4-413b-af83-2be587e12dd7"/>
    <xsd:import namespace="2e600000-edab-4557-95af-5d73913ea68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TaxKeywordTaxHTField" minOccurs="0"/>
                <xsd:element ref="ns3:TaxCatchAll" minOccurs="0"/>
                <xsd:element ref="ns3:TaxCatchAllLabel" minOccurs="0"/>
                <xsd:element ref="ns4:SharedWithUsers" minOccurs="0"/>
                <xsd:element ref="ns4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0e1db32-fc97-4231-904d-297d9b656f3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18d684-cff4-413b-af83-2be587e12dd7" elementFormDefault="qualified">
    <xsd:import namespace="http://schemas.microsoft.com/office/2006/documentManagement/types"/>
    <xsd:import namespace="http://schemas.microsoft.com/office/infopath/2007/PartnerControls"/>
    <xsd:element name="TaxKeywordTaxHTField" ma:index="12" nillable="true" ma:taxonomy="true" ma:internalName="TaxKeywordTaxHTField" ma:taxonomyFieldName="TaxKeyword" ma:displayName="Enterprise Keywords" ma:fieldId="{23f27201-bee3-471e-b2e7-b64fd8b7ca38}" ma:taxonomyMulti="true" ma:sspId="a8c1bd2d-35ed-4f01-b701-21e1619741ad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TaxCatchAll" ma:index="13" nillable="true" ma:displayName="Taxonomy Catch All Column" ma:hidden="true" ma:list="{eff778aa-eaf6-42a9-a78e-c6835da2d96d}" ma:internalName="TaxCatchAll" ma:showField="CatchAllData" ma:web="6718d684-cff4-413b-af83-2be587e12dd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4" nillable="true" ma:displayName="Taxonomy Catch All Column1" ma:hidden="true" ma:list="{eff778aa-eaf6-42a9-a78e-c6835da2d96d}" ma:internalName="TaxCatchAllLabel" ma:readOnly="true" ma:showField="CatchAllDataLabel" ma:web="6718d684-cff4-413b-af83-2be587e12dd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600000-edab-4557-95af-5d73913ea686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7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>
  <documentManagement>
    <TaxKeywordTaxHTField xmlns="6718d684-cff4-413b-af83-2be587e12dd7">
      <Terms xmlns="http://schemas.microsoft.com/office/infopath/2007/PartnerControls">
        <TermInfo xmlns="http://schemas.microsoft.com/office/infopath/2007/PartnerControls">
          <TermName xmlns="http://schemas.microsoft.com/office/infopath/2007/PartnerControls">IT</TermName>
          <TermId xmlns="http://schemas.microsoft.com/office/infopath/2007/PartnerControls">0e95bf69-e99c-4f82-9800-86911bad1fda</TermId>
        </TermInfo>
        <TermInfo xmlns="http://schemas.microsoft.com/office/infopath/2007/PartnerControls">
          <TermName xmlns="http://schemas.microsoft.com/office/infopath/2007/PartnerControls">Global</TermName>
          <TermId xmlns="http://schemas.microsoft.com/office/infopath/2007/PartnerControls">6906f2aa-eeed-4e85-a9b8-d23d8b46632f</TermId>
        </TermInfo>
        <TermInfo xmlns="http://schemas.microsoft.com/office/infopath/2007/PartnerControls">
          <TermName xmlns="http://schemas.microsoft.com/office/infopath/2007/PartnerControls">Corporate</TermName>
          <TermId xmlns="http://schemas.microsoft.com/office/infopath/2007/PartnerControls">00000000-0000-0000-0000-000000000000</TermId>
        </TermInfo>
      </Terms>
    </TaxKeywordTaxHTField>
    <TaxCatchAll xmlns="6718d684-cff4-413b-af83-2be587e12dd7">
      <Value>3</Value>
      <Value>2</Value>
      <Value>1</Value>
    </TaxCatchAll>
  </documentManagement>
</p:properties>
</file>

<file path=customXml/itemProps1.xml><?xml version="1.0" encoding="utf-8"?>
<ds:datastoreItem xmlns:ds="http://schemas.openxmlformats.org/officeDocument/2006/customXml" ds:itemID="{22859011-82B2-4170-9231-84430CD33A5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480A04F-A311-448E-A9C3-6C808184641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0e1db32-fc97-4231-904d-297d9b656f32"/>
    <ds:schemaRef ds:uri="6718d684-cff4-413b-af83-2be587e12dd7"/>
    <ds:schemaRef ds:uri="2e600000-edab-4557-95af-5d73913ea68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5517BCA-A265-4387-A1DF-CEAF28340622}">
  <ds:schemaRefs>
    <ds:schemaRef ds:uri="http://schemas.microsoft.com/office/2006/metadata/properties"/>
    <ds:schemaRef ds:uri="6718d684-cff4-413b-af83-2be587e12dd7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26</vt:i4>
      </vt:variant>
    </vt:vector>
  </HeadingPairs>
  <TitlesOfParts>
    <vt:vector size="40" baseType="lpstr">
      <vt:lpstr>Cover sheet</vt:lpstr>
      <vt:lpstr>General Supplier Profile</vt:lpstr>
      <vt:lpstr>DMN SPRS Data</vt:lpstr>
      <vt:lpstr>Z Score</vt:lpstr>
      <vt:lpstr>commitment</vt:lpstr>
      <vt:lpstr>financial assessment</vt:lpstr>
      <vt:lpstr>quality</vt:lpstr>
      <vt:lpstr>technology</vt:lpstr>
      <vt:lpstr>logistics</vt:lpstr>
      <vt:lpstr>environment</vt:lpstr>
      <vt:lpstr>code of conduct</vt:lpstr>
      <vt:lpstr>Overview Result</vt:lpstr>
      <vt:lpstr>Attachments</vt:lpstr>
      <vt:lpstr>Revision History</vt:lpstr>
      <vt:lpstr>City</vt:lpstr>
      <vt:lpstr>CoAuditor</vt:lpstr>
      <vt:lpstr>Company</vt:lpstr>
      <vt:lpstr>ContactPerson</vt:lpstr>
      <vt:lpstr>Country</vt:lpstr>
      <vt:lpstr>Date</vt:lpstr>
      <vt:lpstr>DUNS</vt:lpstr>
      <vt:lpstr>LeadAuditor</vt:lpstr>
      <vt:lpstr>LegalForm</vt:lpstr>
      <vt:lpstr>Parent_Company</vt:lpstr>
      <vt:lpstr>'code of conduct'!Print_Area</vt:lpstr>
      <vt:lpstr>commitment!Print_Area</vt:lpstr>
      <vt:lpstr>'Cover sheet'!Print_Area</vt:lpstr>
      <vt:lpstr>environment!Print_Area</vt:lpstr>
      <vt:lpstr>'financial assessment'!Print_Area</vt:lpstr>
      <vt:lpstr>'General Supplier Profile'!Print_Area</vt:lpstr>
      <vt:lpstr>logistics!Print_Area</vt:lpstr>
      <vt:lpstr>'Overview Result'!Print_Area</vt:lpstr>
      <vt:lpstr>quality!Print_Area</vt:lpstr>
      <vt:lpstr>'Revision History'!Print_Area</vt:lpstr>
      <vt:lpstr>technology!Print_Area</vt:lpstr>
      <vt:lpstr>'Z Score'!Print_Area</vt:lpstr>
      <vt:lpstr>'General Supplier Profile'!Print_Titles</vt:lpstr>
      <vt:lpstr>SupplierName</vt:lpstr>
      <vt:lpstr>URL</vt:lpstr>
      <vt:lpstr>ZScoreResults</vt:lpstr>
    </vt:vector>
  </TitlesOfParts>
  <Manager/>
  <Company>Metzeler APS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Appendix 02 - Supplier Profile and Self Assessment July2016</dc:title>
  <dc:subject/>
  <dc:creator>kaeferal</dc:creator>
  <cp:keywords>Global; IT; Corporate</cp:keywords>
  <dc:description/>
  <cp:lastModifiedBy>Anderson, Sara</cp:lastModifiedBy>
  <cp:revision/>
  <dcterms:created xsi:type="dcterms:W3CDTF">2007-04-23T08:37:16Z</dcterms:created>
  <dcterms:modified xsi:type="dcterms:W3CDTF">2022-07-21T17:27:03Z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0x010100E735F2B42333F54AB48C96428CF4D892</vt:lpwstr>
  </property>
  <property fmtid="{D5CDD505-2E9C-101B-9397-08002B2CF9AE}" pid="3" name="Issue">
    <vt:lpwstr>6</vt:lpwstr>
  </property>
  <property fmtid="{D5CDD505-2E9C-101B-9397-08002B2CF9AE}" pid="4" name="SubNo">
    <vt:lpwstr>2</vt:lpwstr>
  </property>
  <property fmtid="{D5CDD505-2E9C-101B-9397-08002B2CF9AE}" pid="5" name="No.">
    <vt:lpwstr>905</vt:lpwstr>
  </property>
  <property fmtid="{D5CDD505-2E9C-101B-9397-08002B2CF9AE}" pid="6" name="Date">
    <vt:lpwstr>March 2012</vt:lpwstr>
  </property>
  <property fmtid="{D5CDD505-2E9C-101B-9397-08002B2CF9AE}" pid="7" name="Level">
    <vt:lpwstr>D</vt:lpwstr>
  </property>
  <property fmtid="{D5CDD505-2E9C-101B-9397-08002B2CF9AE}" pid="8" name="Region">
    <vt:lpwstr>Global</vt:lpwstr>
  </property>
  <property fmtid="{D5CDD505-2E9C-101B-9397-08002B2CF9AE}" pid="9" name="Description0">
    <vt:lpwstr>All</vt:lpwstr>
  </property>
  <property fmtid="{D5CDD505-2E9C-101B-9397-08002B2CF9AE}" pid="10" name="Status">
    <vt:lpwstr>5 - Final</vt:lpwstr>
  </property>
  <property fmtid="{D5CDD505-2E9C-101B-9397-08002B2CF9AE}" pid="11" name="Order">
    <vt:r8>1700</vt:r8>
  </property>
  <property fmtid="{D5CDD505-2E9C-101B-9397-08002B2CF9AE}" pid="12" name="TaxKeyword">
    <vt:lpwstr>3;#Corporate|2cf4de25-b35a-4ca1-8293-eb29cc4215c2;#2;#IT|0e95bf69-e99c-4f82-9800-86911bad1fda;#1;#Global|6906f2aa-eeed-4e85-a9b8-d23d8b46632f</vt:lpwstr>
  </property>
</Properties>
</file>